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externalReferences>
    <externalReference r:id="rId21"/>
  </externalReferences>
  <definedNames>
    <definedName name="_xlnm.Print_Area" localSheetId="5">'表4-部门综合预算财政拨款收支总表'!$A$1:$H$41</definedName>
    <definedName name="_xlnm.Print_Area" localSheetId="3">'表2-部门综合预算收入总表'!$A$1:$P$12</definedName>
    <definedName name="_xlnm.Print_Area" localSheetId="2">'表1-部门综合预算收支总表'!$A$1:$H$45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13">'表12-部门综合预算政府采购（资产配置、购买服务）预算表'!$A$1:$P$14</definedName>
    <definedName name="_xlnm.Print_Area" localSheetId="10">'表9-部门综合预算政府性基金收支表'!$A$1:$H$26</definedName>
    <definedName name="_xlnm.Print_Area" localSheetId="4">'表3-部门综合预算支出总表'!$A$1:$N$12</definedName>
    <definedName name="_xlnm.Print_Area" localSheetId="11">'表10-部门综合预算专项业务经费支出表'!$A$1:$D$13</definedName>
    <definedName name="_xlnm.Print_Area" localSheetId="0">'封面'!$A$1:$A$12</definedName>
    <definedName name="_xlnm.Print_Area" localSheetId="1">'目录'!$A$1:$L$20</definedName>
    <definedName name="_xlnm.Print_Area" localSheetId="16">'表15-部门整体支出绩效目标表'!$A$1:$H$27</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iterate="1" iterateCount="100" iterateDelta="0.001"/>
</workbook>
</file>

<file path=xl/sharedStrings.xml><?xml version="1.0" encoding="utf-8"?>
<sst xmlns="http://schemas.openxmlformats.org/spreadsheetml/2006/main" count="960" uniqueCount="446">
  <si>
    <t>附件2</t>
  </si>
  <si>
    <t>2019年部门综合预算公开报表</t>
  </si>
  <si>
    <t xml:space="preserve">                            部门名称：紫阳县科学技术协会</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</si>
  <si>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</si>
  <si>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</si>
  <si>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</si>
  <si>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</si>
  <si>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</si>
  <si>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</si>
  <si>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</si>
  <si>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</si>
  <si>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</si>
  <si>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</si>
  <si>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</si>
  <si>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</si>
  <si>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</si>
  <si>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</si>
  <si>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</si>
  <si>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</si>
  <si>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</si>
  <si>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</si>
  <si>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</si>
  <si>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</si>
  <si>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</si>
  <si>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</si>
  <si>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</si>
  <si>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</si>
  <si>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</si>
  <si>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</si>
  <si>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</si>
  <si>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本部门没有基金收支</t>
  </si>
  <si>
    <t>表10</t>
  </si>
  <si>
    <t>2019年部门综合预算专项业务经费支出表</t>
  </si>
  <si>
    <t>表11</t>
  </si>
  <si>
    <t>2019年部门综合预算财政拨款结转资金支出表</t>
  </si>
  <si>
    <t>本部门没有财政拨款结转资金出资</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</si>
  <si>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</si>
  <si>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</si>
  <si>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</si>
  <si>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</si>
  <si>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</si>
  <si>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</si>
  <si>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</si>
  <si>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</si>
  <si>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</si>
  <si>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</si>
  <si>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</si>
  <si>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</si>
  <si>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</si>
  <si>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</si>
  <si>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</si>
  <si>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</si>
  <si>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</si>
  <si>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</si>
  <si>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</si>
  <si>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</si>
  <si>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</si>
  <si>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</si>
  <si>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</si>
  <si>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</si>
  <si>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</si>
  <si>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</si>
  <si>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</si>
  <si>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</si>
  <si>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</si>
  <si>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</si>
  <si>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</si>
  <si>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</si>
  <si>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</si>
  <si>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</si>
  <si>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</si>
  <si>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</si>
  <si>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</si>
  <si>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</si>
  <si>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</si>
  <si>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</si>
  <si>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</si>
  <si>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</si>
  <si>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</si>
  <si>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</si>
  <si>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</si>
  <si>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</si>
  <si>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</si>
  <si>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</si>
  <si>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</si>
  <si>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</si>
  <si>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</si>
  <si>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</si>
  <si>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</si>
  <si>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</si>
  <si>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</si>
  <si>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</si>
  <si>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</si>
  <si>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</si>
  <si>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</si>
  <si>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</si>
  <si>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</si>
  <si>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</si>
  <si>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</si>
  <si>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</si>
  <si>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</si>
  <si>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</si>
  <si>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</si>
  <si>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</si>
  <si>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</si>
  <si>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</si>
  <si>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</si>
  <si>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</si>
  <si>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</si>
  <si>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</si>
  <si>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</si>
  <si>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</si>
  <si>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</si>
  <si>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</si>
  <si>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</si>
  <si>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</si>
  <si>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</si>
  <si>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</si>
  <si>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</si>
  <si>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</si>
  <si>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</si>
  <si>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</si>
  <si>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</si>
  <si>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</si>
  <si>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</si>
  <si>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</si>
  <si>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</si>
  <si>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</si>
  <si>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</si>
  <si>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</si>
  <si>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</si>
  <si>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</si>
  <si>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</si>
  <si>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</si>
  <si>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</si>
  <si>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</si>
  <si>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</si>
  <si>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</si>
  <si>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</si>
  <si>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</si>
  <si>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</si>
  <si>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</si>
  <si>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</si>
  <si>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</si>
  <si>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</si>
  <si>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</si>
  <si>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</si>
  <si>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</si>
  <si>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</si>
  <si>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</si>
  <si>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</si>
  <si>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</si>
  <si>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</si>
  <si>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</si>
  <si>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紫阳县科学技术协会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</si>
  <si>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</si>
  <si>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</si>
  <si>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</si>
  <si>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</si>
  <si>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</si>
  <si>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</si>
  <si>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</si>
  <si>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</si>
  <si>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</si>
  <si>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</si>
  <si>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</si>
  <si>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</si>
  <si>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</si>
  <si>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</si>
  <si>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科学技术支出</t>
  </si>
  <si>
    <t>科学技术普及</t>
  </si>
  <si>
    <t>机构运行</t>
  </si>
  <si>
    <t>科普活动</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</si>
  <si>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</si>
  <si>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</si>
  <si>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</si>
  <si>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</si>
  <si>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</si>
  <si>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</si>
  <si>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</si>
  <si>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</si>
  <si>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</si>
  <si>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</si>
  <si>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</si>
  <si>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</si>
  <si>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</si>
  <si>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</si>
  <si>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</si>
  <si>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</si>
  <si>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</si>
  <si>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</si>
  <si>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</si>
  <si>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</si>
  <si>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</si>
  <si>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</si>
  <si>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</si>
  <si>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</si>
  <si>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</si>
  <si>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</si>
  <si>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</si>
  <si>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</si>
  <si>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</si>
  <si>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</si>
  <si>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</si>
  <si>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</si>
  <si>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</si>
  <si>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</si>
  <si>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</si>
  <si>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</si>
  <si>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</si>
  <si>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</si>
  <si>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</si>
  <si>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</si>
  <si>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</si>
  <si>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</si>
  <si>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</si>
  <si>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</si>
  <si>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</si>
  <si>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</si>
  <si>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</si>
  <si>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</si>
  <si>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</si>
  <si>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</si>
  <si>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</si>
  <si>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</si>
  <si>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</si>
  <si>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</si>
  <si>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</si>
  <si>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</si>
  <si>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</si>
  <si>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</si>
  <si>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</si>
  <si>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</si>
  <si>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</si>
  <si>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</si>
  <si>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</si>
  <si>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</si>
  <si>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</si>
  <si>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</si>
  <si>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</si>
  <si>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</si>
  <si>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</si>
  <si>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</si>
  <si>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</si>
  <si>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</si>
  <si>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</si>
  <si>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</si>
  <si>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</si>
  <si>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</si>
  <si>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</si>
  <si>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</si>
  <si>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</si>
  <si>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</si>
  <si>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</si>
  <si>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</si>
  <si>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</si>
  <si>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</si>
  <si>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</si>
  <si>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</si>
  <si>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</si>
  <si>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</si>
  <si>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</si>
  <si>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</si>
  <si>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</si>
  <si>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</si>
  <si>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</si>
  <si>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</si>
  <si>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 xml:space="preserve">表8 </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</si>
  <si>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</si>
  <si>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</si>
  <si>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</si>
  <si>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</si>
  <si>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</si>
  <si>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</si>
  <si>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</si>
  <si>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</si>
  <si>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</si>
  <si>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</si>
  <si>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</si>
  <si>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</si>
  <si>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</si>
  <si>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</si>
  <si>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</si>
  <si>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</si>
  <si>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</si>
  <si>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</si>
  <si>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</si>
  <si>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</si>
  <si>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</si>
  <si>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</si>
  <si>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</si>
  <si>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</si>
  <si>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</si>
  <si>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</si>
  <si>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</si>
  <si>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</si>
  <si>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</si>
  <si>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</si>
  <si>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</si>
  <si>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</si>
  <si>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</si>
  <si>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</si>
  <si>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</si>
  <si>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</si>
  <si>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</si>
  <si>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</si>
  <si>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</si>
  <si>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</si>
  <si>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</si>
  <si>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</si>
  <si>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</si>
  <si>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</si>
  <si>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</si>
  <si>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</si>
  <si>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</si>
  <si>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</si>
  <si>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</si>
  <si>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</si>
  <si>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专项工作经费8万元（包括科普活动、科普宣传、业务工作会议费等）。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</si>
  <si>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</si>
  <si>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</si>
  <si>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</si>
  <si>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</si>
  <si>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</si>
  <si>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</si>
  <si>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</si>
  <si>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</si>
  <si>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</si>
  <si>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</si>
  <si>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</si>
  <si>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</si>
  <si>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</si>
  <si>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</si>
  <si>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</si>
  <si>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</si>
  <si>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</si>
  <si>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</si>
  <si>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</si>
  <si>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</si>
  <si>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</si>
  <si>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</si>
  <si>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</si>
  <si>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</si>
  <si>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</si>
  <si>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一、货物类小计</t>
  </si>
  <si>
    <t>1.机关办公用品购置</t>
  </si>
  <si>
    <t>07</t>
  </si>
  <si>
    <t>01</t>
  </si>
  <si>
    <t>通用办公设备及办公家具购置</t>
  </si>
  <si>
    <t>台式电脑</t>
  </si>
  <si>
    <t>打印复印一体机</t>
  </si>
  <si>
    <t>M277DW</t>
  </si>
  <si>
    <t>复印件</t>
  </si>
  <si>
    <t>MFC-7880DN</t>
  </si>
  <si>
    <t>办公桌椅</t>
  </si>
  <si>
    <t>二、服务类小计</t>
  </si>
  <si>
    <t>文件资料印刷</t>
  </si>
  <si>
    <t>宣传牌制作</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</si>
  <si>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</si>
  <si>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</si>
  <si>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</si>
  <si>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</si>
  <si>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</si>
  <si>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</si>
  <si>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</si>
  <si>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</si>
  <si>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</si>
  <si>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</si>
  <si>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</si>
  <si>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</si>
  <si>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</si>
  <si>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</si>
  <si>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</si>
  <si>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</si>
  <si>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</si>
  <si>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</si>
  <si>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</si>
  <si>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</si>
  <si>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科协</t>
  </si>
  <si>
    <t>专项（项目）名称</t>
  </si>
  <si>
    <t>主管部门</t>
  </si>
  <si>
    <t>资金金额
（百元）</t>
  </si>
  <si>
    <t xml:space="preserve"> 实施期资金总额：
</t>
  </si>
  <si>
    <t xml:space="preserve">       其中：财政拨款</t>
  </si>
  <si>
    <t xml:space="preserve">             其他资金</t>
  </si>
  <si>
    <t>总
体
目
标</t>
  </si>
  <si>
    <t>年度目标</t>
  </si>
  <si>
    <t xml:space="preserve">
 通过一系列科普活动的开展和科普阵地建设，使我县的科普工作跃上一个新的台阶，这为我县的创新驱动发展，全民科学素质的提高，新科技的学习和运用都具有十分重要的作用。</t>
  </si>
  <si>
    <t>绩
效
指
标</t>
  </si>
  <si>
    <t>一级
指标</t>
  </si>
  <si>
    <t>二级指标</t>
  </si>
  <si>
    <t>指标内容</t>
  </si>
  <si>
    <t>指标值</t>
  </si>
  <si>
    <t>产
出
指
标</t>
  </si>
  <si>
    <t>数量指标</t>
  </si>
  <si>
    <t>开展大型科普宣传</t>
  </si>
  <si>
    <t>开展大型科普宣传活动10场次，印发各类宣传资料12万份（册）</t>
  </si>
  <si>
    <t>制作科普专栏</t>
  </si>
  <si>
    <t>制作科普专栏、科普长廊等10处，更换管理科普长廊、科普专栏20处</t>
  </si>
  <si>
    <t>全县开展技术培训</t>
  </si>
  <si>
    <t>全县开展技术培训50场次，各类技术培训达到12000人次</t>
  </si>
  <si>
    <t>开展中小学生科学竞赛</t>
  </si>
  <si>
    <t>开展中小学生科学竞赛2次。</t>
  </si>
  <si>
    <t>质量指标</t>
  </si>
  <si>
    <t xml:space="preserve"> 科协系统深化改革科协换届工作</t>
  </si>
  <si>
    <t>促进科协只能作用更好发挥，不断提升可续组织社会的影响力。</t>
  </si>
  <si>
    <t xml:space="preserve"> 加强基层协会组织建设</t>
  </si>
  <si>
    <t>加强科协自身建设。</t>
  </si>
  <si>
    <t>效
益
指
标</t>
  </si>
  <si>
    <t>经济效益
指标</t>
  </si>
  <si>
    <t xml:space="preserve"> 开展大型科普宣传</t>
  </si>
  <si>
    <t>能够提高公众科技知识了解学习，提高全民科学素质。</t>
  </si>
  <si>
    <t xml:space="preserve"> 制作科普专栏</t>
  </si>
  <si>
    <t xml:space="preserve"> 全县开展技术培训</t>
  </si>
  <si>
    <t>可以提高全民科学素质</t>
  </si>
  <si>
    <t xml:space="preserve"> 开展中小学生科学竞赛</t>
  </si>
  <si>
    <t>激发青少年学习科学知识的热情，培养爱科学、学科学、用科学的星兴趣。</t>
  </si>
  <si>
    <t>可持续影响
指标</t>
  </si>
  <si>
    <t>满意度指标</t>
  </si>
  <si>
    <t>服务对象
满意度指标</t>
  </si>
  <si>
    <t xml:space="preserve">  服务对象满意度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</si>
  <si>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</si>
  <si>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</si>
  <si>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</si>
  <si>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</si>
  <si>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</si>
  <si>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</si>
  <si>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</si>
  <si>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</si>
  <si>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</si>
  <si>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</si>
  <si>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金额合计</t>
  </si>
  <si>
    <t>年度
总体
目标</t>
  </si>
  <si>
    <t xml:space="preserve">
 目标1;开展大型科普宣传活动10场次，印发各类宣传资料12万份（册）.2：制作科普专栏、科普长廊等10处，更换管理科普长廊、科普专栏20处，3：全县开展技术培训50场次，各类技术培训达到12000人次，:4:开展中小学生科学竞赛2次。
 </t>
  </si>
  <si>
    <t>年
度
绩
效
指
标</t>
  </si>
  <si>
    <t>一级指标</t>
  </si>
  <si>
    <t>产出指标</t>
  </si>
  <si>
    <t xml:space="preserve">开展中小学生科学竞赛2次。
 </t>
  </si>
  <si>
    <t>科协系统深化改革科协换届工作</t>
  </si>
  <si>
    <t>加强基层协会组织建设</t>
  </si>
  <si>
    <t>效益指标</t>
  </si>
  <si>
    <t>社会效益
指标</t>
  </si>
  <si>
    <t>满意度
指标</t>
  </si>
  <si>
    <t xml:space="preserve"> 服务对象满意度</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</si>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</sst>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0"/>
  </numFmts>
  <fonts count="71">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sz val="9"/>
      <color indexed="8"/>
      <name val="宋体"/>
      <family val="0"/>
    </font>
    <font>
      <sz val="10"/>
      <color indexed="8"/>
      <name val="宋体"/>
      <family val="0"/>
    </font>
    <font>
      <b/>
      <sz val="15"/>
      <name val="宋体"/>
      <family val="0"/>
    </font>
    <font>
      <sz val="16"/>
      <name val="宋体"/>
      <family val="0"/>
    </font>
    <font>
      <b/>
      <sz val="11"/>
      <name val="宋体"/>
      <family val="0"/>
    </font>
    <font>
      <b/>
      <sz val="11"/>
      <color indexed="8"/>
      <name val="宋体"/>
      <family val="0"/>
    </font>
    <font>
      <sz val="12"/>
      <color indexed="8"/>
      <name val="宋体"/>
      <family val="0"/>
    </font>
    <font>
      <b/>
      <sz val="10"/>
      <name val="宋体"/>
      <family val="0"/>
    </font>
    <font>
      <b/>
      <sz val="16"/>
      <color indexed="8"/>
      <name val="宋体"/>
      <family val="0"/>
    </font>
    <font>
      <sz val="18"/>
      <color indexed="8"/>
      <name val="宋体"/>
      <family val="0"/>
    </font>
    <font>
      <sz val="48"/>
      <color indexed="8"/>
      <name val="宋体"/>
      <family val="0"/>
    </font>
    <font>
      <b/>
      <sz val="20"/>
      <color indexed="8"/>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color rgb="FF000000"/>
      <name val="宋体"/>
      <family val="0"/>
    </font>
    <font>
      <sz val="9"/>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sz val="12"/>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style="thin"/>
      <top>
        <color indexed="63"/>
      </top>
      <bottom style="thin"/>
    </border>
    <border>
      <left style="thin"/>
      <right style="thin"/>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94">
    <xf numFmtId="0" fontId="0" fillId="0" borderId="0" xfId="0" applyAlignment="1">
      <alignment/>
    </xf>
    <xf numFmtId="0" fontId="1" fillId="0" borderId="0" xfId="63" applyAlignment="1">
      <alignment vertical="center" wrapText="1"/>
      <protection/>
    </xf>
    <xf numFmtId="0" fontId="57"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center"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21" xfId="63" applyFont="1" applyFill="1" applyBorder="1" applyAlignment="1">
      <alignment horizontal="left" vertical="top" wrapText="1"/>
      <protection/>
    </xf>
    <xf numFmtId="0" fontId="1" fillId="0" borderId="12" xfId="63" applyFont="1" applyBorder="1" applyAlignment="1">
      <alignment horizontal="center" vertical="center"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1" fillId="0" borderId="23" xfId="63" applyFont="1" applyBorder="1" applyAlignment="1">
      <alignment horizontal="center" vertical="center" wrapText="1"/>
      <protection/>
    </xf>
    <xf numFmtId="0" fontId="1" fillId="0" borderId="23" xfId="63" applyFont="1" applyFill="1" applyBorder="1" applyAlignment="1">
      <alignment horizontal="center" vertical="center" wrapText="1"/>
      <protection/>
    </xf>
    <xf numFmtId="0" fontId="1" fillId="0" borderId="23" xfId="63" applyBorder="1" applyAlignment="1">
      <alignment horizontal="center" vertical="center" wrapText="1"/>
      <protection/>
    </xf>
    <xf numFmtId="0" fontId="1" fillId="0" borderId="24" xfId="63" applyFont="1" applyBorder="1" applyAlignment="1">
      <alignment horizontal="center" vertical="center" wrapText="1"/>
      <protection/>
    </xf>
    <xf numFmtId="0" fontId="1" fillId="0" borderId="25" xfId="63" applyFont="1" applyFill="1" applyBorder="1" applyAlignment="1">
      <alignment horizontal="center" vertical="center" wrapText="1"/>
      <protection/>
    </xf>
    <xf numFmtId="0" fontId="1" fillId="0" borderId="25" xfId="63" applyBorder="1" applyAlignment="1">
      <alignment horizontal="center" vertical="center" wrapText="1"/>
      <protection/>
    </xf>
    <xf numFmtId="0" fontId="1" fillId="0" borderId="25" xfId="63" applyFont="1" applyBorder="1" applyAlignment="1">
      <alignment horizontal="center" vertical="center" wrapText="1"/>
      <protection/>
    </xf>
    <xf numFmtId="0" fontId="1" fillId="0" borderId="12" xfId="63" applyFont="1" applyBorder="1" applyAlignment="1">
      <alignment vertical="center" wrapText="1"/>
      <protection/>
    </xf>
    <xf numFmtId="0" fontId="1" fillId="0" borderId="12" xfId="63" applyBorder="1" applyAlignment="1">
      <alignment vertical="center" wrapText="1"/>
      <protection/>
    </xf>
    <xf numFmtId="0" fontId="4" fillId="0" borderId="12" xfId="63" applyFont="1" applyFill="1" applyBorder="1" applyAlignment="1">
      <alignment vertical="center" wrapText="1"/>
      <protection/>
    </xf>
    <xf numFmtId="0" fontId="1" fillId="0" borderId="12" xfId="63" applyFont="1" applyFill="1" applyBorder="1" applyAlignment="1">
      <alignment horizontal="center" vertical="center" wrapText="1"/>
      <protection/>
    </xf>
    <xf numFmtId="0" fontId="1" fillId="0" borderId="12" xfId="63" applyFont="1" applyFill="1" applyBorder="1" applyAlignment="1">
      <alignment vertical="center" wrapText="1"/>
      <protection/>
    </xf>
    <xf numFmtId="0" fontId="4" fillId="0" borderId="21"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9" fontId="4" fillId="0" borderId="12" xfId="63" applyNumberFormat="1" applyFont="1" applyFill="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0" xfId="63" applyAlignment="1">
      <alignment vertical="center"/>
      <protection/>
    </xf>
    <xf numFmtId="0" fontId="5" fillId="0" borderId="0" xfId="63" applyFont="1" applyAlignment="1">
      <alignment vertical="center" wrapText="1"/>
      <protection/>
    </xf>
    <xf numFmtId="0" fontId="2" fillId="0" borderId="0" xfId="63" applyFont="1" applyAlignment="1">
      <alignment vertical="center"/>
      <protection/>
    </xf>
    <xf numFmtId="0" fontId="1" fillId="0" borderId="0" xfId="63" applyFont="1" applyAlignment="1">
      <alignment vertical="center"/>
      <protection/>
    </xf>
    <xf numFmtId="0" fontId="4" fillId="0" borderId="12" xfId="63" applyFont="1" applyFill="1" applyBorder="1" applyAlignment="1">
      <alignment horizontal="center" vertical="center" wrapText="1"/>
      <protection/>
    </xf>
    <xf numFmtId="0" fontId="1" fillId="0" borderId="12" xfId="63" applyFont="1" applyFill="1" applyBorder="1" applyAlignment="1">
      <alignment horizontal="left" vertical="top" wrapText="1"/>
      <protection/>
    </xf>
    <xf numFmtId="0" fontId="4" fillId="0" borderId="12" xfId="63" applyFont="1" applyFill="1" applyBorder="1" applyAlignment="1">
      <alignment horizontal="left" vertical="top" wrapText="1"/>
      <protection/>
    </xf>
    <xf numFmtId="0" fontId="1" fillId="0" borderId="12"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0" fontId="1" fillId="0" borderId="27" xfId="63" applyFont="1" applyFill="1" applyBorder="1" applyAlignment="1">
      <alignment horizontal="left" vertical="center" wrapText="1"/>
      <protection/>
    </xf>
    <xf numFmtId="0" fontId="1" fillId="0" borderId="28" xfId="63" applyFont="1" applyFill="1" applyBorder="1" applyAlignment="1">
      <alignment horizontal="left" vertical="center" wrapText="1"/>
      <protection/>
    </xf>
    <xf numFmtId="0" fontId="4" fillId="0" borderId="27"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21" xfId="63" applyFont="1" applyFill="1" applyBorder="1" applyAlignment="1">
      <alignment horizontal="left" vertical="center" wrapText="1"/>
      <protection/>
    </xf>
    <xf numFmtId="0" fontId="4" fillId="0" borderId="29"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4" fillId="0" borderId="31" xfId="63" applyFont="1" applyFill="1" applyBorder="1" applyAlignment="1">
      <alignment horizontal="left" vertical="center" wrapText="1"/>
      <protection/>
    </xf>
    <xf numFmtId="0" fontId="4" fillId="0" borderId="32" xfId="63" applyFont="1" applyFill="1" applyBorder="1" applyAlignment="1">
      <alignment horizontal="left" vertical="center" wrapText="1"/>
      <protection/>
    </xf>
    <xf numFmtId="0" fontId="1" fillId="0" borderId="27" xfId="63" applyFont="1" applyFill="1" applyBorder="1" applyAlignment="1">
      <alignment horizontal="center" vertical="center" wrapText="1"/>
      <protection/>
    </xf>
    <xf numFmtId="0" fontId="1" fillId="0" borderId="28" xfId="63" applyFont="1" applyFill="1" applyBorder="1" applyAlignment="1">
      <alignment horizontal="center" vertical="center" wrapText="1"/>
      <protection/>
    </xf>
    <xf numFmtId="9" fontId="4" fillId="0" borderId="12" xfId="63" applyNumberFormat="1" applyFont="1" applyFill="1" applyBorder="1" applyAlignment="1">
      <alignment horizontal="left" vertical="center" wrapText="1"/>
      <protection/>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58" fillId="0" borderId="12" xfId="0" applyFont="1" applyFill="1" applyBorder="1" applyAlignment="1">
      <alignment horizontal="center" vertical="center"/>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0" fillId="0" borderId="12" xfId="0" applyFont="1" applyFill="1" applyBorder="1" applyAlignment="1">
      <alignment/>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33"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34" xfId="0" applyBorder="1" applyAlignment="1">
      <alignment horizontal="center" vertical="center"/>
    </xf>
    <xf numFmtId="0" fontId="59" fillId="0" borderId="29"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27" xfId="0" applyFont="1" applyFill="1" applyBorder="1" applyAlignment="1">
      <alignment/>
    </xf>
    <xf numFmtId="49" fontId="59" fillId="0" borderId="12" xfId="0" applyNumberFormat="1" applyFont="1" applyFill="1" applyBorder="1" applyAlignment="1">
      <alignment horizontal="center"/>
    </xf>
    <xf numFmtId="49" fontId="59" fillId="0" borderId="28" xfId="0" applyNumberFormat="1" applyFont="1" applyFill="1" applyBorder="1" applyAlignment="1">
      <alignment/>
    </xf>
    <xf numFmtId="0" fontId="59" fillId="0" borderId="12" xfId="0" applyFont="1" applyFill="1" applyBorder="1" applyAlignment="1">
      <alignment/>
    </xf>
    <xf numFmtId="0" fontId="5" fillId="0" borderId="35" xfId="0" applyFont="1" applyFill="1" applyBorder="1" applyAlignment="1">
      <alignment vertical="center"/>
    </xf>
    <xf numFmtId="0" fontId="5" fillId="0" borderId="35" xfId="0" applyFont="1" applyFill="1" applyBorder="1" applyAlignment="1">
      <alignment horizontal="left" vertical="center"/>
    </xf>
    <xf numFmtId="0" fontId="5" fillId="0" borderId="36" xfId="0" applyFont="1" applyFill="1" applyBorder="1" applyAlignment="1">
      <alignment vertical="center"/>
    </xf>
    <xf numFmtId="0" fontId="59" fillId="0" borderId="12" xfId="0" applyFont="1" applyFill="1" applyBorder="1" applyAlignment="1">
      <alignment horizontal="left"/>
    </xf>
    <xf numFmtId="0" fontId="8" fillId="0" borderId="35" xfId="0" applyFont="1" applyFill="1" applyBorder="1" applyAlignment="1">
      <alignment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wrapText="1"/>
      <protection/>
    </xf>
    <xf numFmtId="0" fontId="0" fillId="0" borderId="12" xfId="0" applyFill="1" applyBorder="1" applyAlignment="1">
      <alignment/>
    </xf>
    <xf numFmtId="0" fontId="0" fillId="0" borderId="12" xfId="0" applyBorder="1" applyAlignment="1">
      <alignment/>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6" fillId="0" borderId="0" xfId="0" applyFont="1" applyFill="1" applyAlignment="1">
      <alignment horizontal="left" vertical="top"/>
    </xf>
    <xf numFmtId="0" fontId="0" fillId="0" borderId="0" xfId="0" applyAlignment="1">
      <alignment vertical="top"/>
    </xf>
    <xf numFmtId="0" fontId="6" fillId="0" borderId="21" xfId="0" applyFont="1" applyFill="1" applyBorder="1" applyAlignment="1">
      <alignment horizontal="center" vertical="center"/>
    </xf>
    <xf numFmtId="0" fontId="6" fillId="0" borderId="12" xfId="0" applyFont="1" applyBorder="1" applyAlignment="1">
      <alignment/>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Fill="1" applyAlignment="1">
      <alignment/>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10"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60" fillId="0" borderId="12" xfId="0" applyFont="1" applyFill="1" applyBorder="1" applyAlignment="1">
      <alignment vertical="center"/>
    </xf>
    <xf numFmtId="0" fontId="6" fillId="0" borderId="12" xfId="0" applyNumberFormat="1" applyFont="1" applyFill="1" applyBorder="1" applyAlignment="1" applyProtection="1">
      <alignment vertical="center"/>
      <protection/>
    </xf>
    <xf numFmtId="0" fontId="60"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12" xfId="0" applyFont="1" applyFill="1" applyBorder="1" applyAlignment="1">
      <alignment/>
    </xf>
    <xf numFmtId="4" fontId="6" fillId="0" borderId="12" xfId="0" applyNumberFormat="1" applyFont="1" applyFill="1" applyBorder="1" applyAlignment="1">
      <alignment horizontal="right" vertical="center"/>
    </xf>
    <xf numFmtId="0" fontId="6" fillId="0" borderId="12" xfId="0" applyFont="1" applyBorder="1" applyAlignment="1">
      <alignment/>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4" fontId="6" fillId="0" borderId="12" xfId="0" applyNumberFormat="1" applyFont="1" applyFill="1" applyBorder="1" applyAlignment="1">
      <alignment horizontal="right" vertical="center" wrapText="1"/>
    </xf>
    <xf numFmtId="0" fontId="6"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61" fillId="0" borderId="12" xfId="0" applyFont="1" applyFill="1" applyBorder="1" applyAlignment="1">
      <alignment horizontal="center" vertical="center"/>
    </xf>
    <xf numFmtId="0" fontId="6" fillId="0" borderId="12" xfId="0" applyFont="1" applyFill="1" applyBorder="1" applyAlignment="1">
      <alignment/>
    </xf>
    <xf numFmtId="0" fontId="62" fillId="0" borderId="12" xfId="0" applyFont="1" applyFill="1" applyBorder="1" applyAlignment="1">
      <alignment horizontal="center" vertical="center"/>
    </xf>
    <xf numFmtId="0" fontId="0" fillId="0" borderId="12" xfId="0" applyFont="1" applyFill="1" applyBorder="1" applyAlignment="1">
      <alignment horizontal="center"/>
    </xf>
    <xf numFmtId="49" fontId="58" fillId="0" borderId="12" xfId="0" applyNumberFormat="1" applyFont="1" applyFill="1" applyBorder="1" applyAlignment="1">
      <alignment horizontal="left" vertical="center"/>
    </xf>
    <xf numFmtId="180" fontId="59" fillId="0" borderId="12"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58" fillId="0" borderId="12" xfId="0" applyFont="1" applyFill="1" applyBorder="1" applyAlignment="1">
      <alignment horizontal="left"/>
    </xf>
    <xf numFmtId="0" fontId="58" fillId="0" borderId="21"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26" xfId="0" applyFont="1" applyFill="1" applyBorder="1" applyAlignment="1">
      <alignment horizontal="center" vertical="center"/>
    </xf>
    <xf numFmtId="0" fontId="59"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59" fillId="0" borderId="26"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49" fontId="58" fillId="0" borderId="12" xfId="0" applyNumberFormat="1" applyFont="1" applyFill="1" applyBorder="1" applyAlignment="1">
      <alignment vertical="center"/>
    </xf>
    <xf numFmtId="0" fontId="58" fillId="0" borderId="0" xfId="0" applyFont="1" applyFill="1" applyBorder="1" applyAlignment="1">
      <alignment/>
    </xf>
    <xf numFmtId="0" fontId="58" fillId="0" borderId="0" xfId="0" applyFont="1" applyFill="1" applyBorder="1" applyAlignment="1">
      <alignment horizontal="center"/>
    </xf>
    <xf numFmtId="0" fontId="14"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6" fillId="0" borderId="12" xfId="0" applyFont="1" applyFill="1" applyBorder="1" applyAlignment="1">
      <alignment horizontal="center"/>
    </xf>
    <xf numFmtId="0" fontId="0" fillId="0" borderId="12" xfId="0" applyFont="1" applyFill="1" applyBorder="1" applyAlignment="1">
      <alignment horizontal="right"/>
    </xf>
    <xf numFmtId="180" fontId="59" fillId="0" borderId="12" xfId="0" applyNumberFormat="1" applyFont="1" applyFill="1" applyBorder="1" applyAlignment="1">
      <alignment horizontal="right" vertical="center"/>
    </xf>
    <xf numFmtId="0" fontId="59" fillId="0" borderId="12" xfId="0" applyFont="1" applyFill="1" applyBorder="1" applyAlignment="1">
      <alignment horizontal="right" vertical="center" wrapText="1"/>
    </xf>
    <xf numFmtId="0" fontId="63" fillId="0" borderId="12" xfId="0" applyFont="1" applyFill="1" applyBorder="1" applyAlignment="1">
      <alignment horizontal="right" vertical="center" wrapText="1"/>
    </xf>
    <xf numFmtId="0" fontId="59" fillId="0" borderId="26" xfId="0" applyFont="1" applyFill="1" applyBorder="1" applyAlignment="1" applyProtection="1">
      <alignment horizontal="right" vertical="center" wrapText="1"/>
      <protection locked="0"/>
    </xf>
    <xf numFmtId="0" fontId="59" fillId="0" borderId="12" xfId="0" applyFont="1" applyFill="1" applyBorder="1" applyAlignment="1" applyProtection="1">
      <alignment horizontal="right" vertical="center" wrapText="1"/>
      <protection locked="0"/>
    </xf>
    <xf numFmtId="0" fontId="6" fillId="0" borderId="0" xfId="0" applyFont="1" applyFill="1" applyBorder="1" applyAlignment="1">
      <alignment horizontal="right"/>
    </xf>
    <xf numFmtId="0" fontId="58"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0" fontId="5" fillId="0" borderId="12" xfId="0" applyNumberFormat="1" applyFont="1" applyFill="1" applyBorder="1" applyAlignment="1">
      <alignment horizontal="left" vertical="center" indent="1"/>
    </xf>
    <xf numFmtId="0" fontId="5" fillId="0" borderId="12" xfId="0" applyFont="1" applyFill="1" applyBorder="1" applyAlignment="1">
      <alignment horizontal="right" vertical="center"/>
    </xf>
    <xf numFmtId="0" fontId="5" fillId="0" borderId="12" xfId="0" applyNumberFormat="1" applyFont="1" applyFill="1" applyBorder="1" applyAlignment="1">
      <alignment horizontal="left" vertical="center" indent="2"/>
    </xf>
    <xf numFmtId="0" fontId="64" fillId="0" borderId="12" xfId="0" applyNumberFormat="1" applyFont="1" applyFill="1" applyBorder="1" applyAlignment="1" applyProtection="1">
      <alignment horizontal="center" vertical="center"/>
      <protection/>
    </xf>
    <xf numFmtId="4" fontId="60" fillId="0" borderId="12" xfId="0" applyNumberFormat="1" applyFont="1" applyFill="1" applyBorder="1" applyAlignment="1" applyProtection="1">
      <alignment horizontal="right" vertical="center" wrapText="1"/>
      <protection/>
    </xf>
    <xf numFmtId="4" fontId="61" fillId="0" borderId="12" xfId="0" applyNumberFormat="1" applyFont="1" applyFill="1" applyBorder="1" applyAlignment="1" applyProtection="1">
      <alignment horizontal="right" vertical="center" wrapText="1"/>
      <protection/>
    </xf>
    <xf numFmtId="180" fontId="61" fillId="0" borderId="12" xfId="0" applyNumberFormat="1" applyFont="1" applyFill="1" applyBorder="1" applyAlignment="1">
      <alignment/>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lef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11"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0" fillId="0" borderId="0" xfId="0" applyFont="1" applyAlignment="1">
      <alignment/>
    </xf>
    <xf numFmtId="0" fontId="65" fillId="0" borderId="0" xfId="0" applyFont="1" applyAlignment="1">
      <alignment/>
    </xf>
    <xf numFmtId="0" fontId="65" fillId="0" borderId="0" xfId="0" applyFont="1" applyFill="1" applyAlignment="1">
      <alignment/>
    </xf>
    <xf numFmtId="0" fontId="60" fillId="0" borderId="0" xfId="0" applyFont="1" applyFill="1" applyBorder="1" applyAlignment="1">
      <alignment wrapText="1"/>
    </xf>
    <xf numFmtId="0" fontId="65" fillId="0" borderId="0" xfId="0" applyFont="1" applyFill="1" applyAlignment="1">
      <alignment horizontal="right" vertical="center"/>
    </xf>
    <xf numFmtId="0" fontId="65" fillId="0" borderId="0" xfId="0" applyFont="1" applyFill="1" applyAlignment="1">
      <alignment horizontal="right" vertical="top"/>
    </xf>
    <xf numFmtId="0" fontId="66" fillId="0" borderId="0" xfId="0" applyFont="1" applyFill="1" applyAlignment="1">
      <alignment horizontal="center" vertical="center"/>
    </xf>
    <xf numFmtId="0" fontId="60" fillId="0" borderId="9" xfId="0" applyNumberFormat="1" applyFont="1" applyFill="1" applyBorder="1" applyAlignment="1" applyProtection="1">
      <alignment horizontal="left" vertical="center"/>
      <protection/>
    </xf>
    <xf numFmtId="0" fontId="60" fillId="0" borderId="0" xfId="0" applyNumberFormat="1" applyFont="1" applyFill="1" applyBorder="1" applyAlignment="1" applyProtection="1">
      <alignment horizontal="left" vertical="center"/>
      <protection/>
    </xf>
    <xf numFmtId="0" fontId="60" fillId="0" borderId="0" xfId="0" applyFont="1" applyFill="1" applyAlignment="1">
      <alignment horizontal="center" vertical="center"/>
    </xf>
    <xf numFmtId="0" fontId="60" fillId="0" borderId="0" xfId="0" applyFont="1" applyFill="1" applyAlignment="1">
      <alignment horizontal="right"/>
    </xf>
    <xf numFmtId="0" fontId="64" fillId="0" borderId="12" xfId="0" applyNumberFormat="1" applyFont="1" applyFill="1" applyBorder="1" applyAlignment="1" applyProtection="1">
      <alignment horizontal="center" vertical="center"/>
      <protection/>
    </xf>
    <xf numFmtId="0" fontId="64" fillId="0" borderId="12" xfId="0" applyFont="1" applyFill="1" applyBorder="1" applyAlignment="1">
      <alignment horizontal="center" vertical="center"/>
    </xf>
    <xf numFmtId="0" fontId="60" fillId="0" borderId="12" xfId="0" applyFont="1" applyBorder="1" applyAlignment="1">
      <alignment horizontal="left" vertical="center"/>
    </xf>
    <xf numFmtId="0" fontId="60" fillId="0" borderId="12" xfId="0" applyNumberFormat="1" applyFont="1" applyFill="1" applyBorder="1" applyAlignment="1" applyProtection="1">
      <alignment vertical="center"/>
      <protection/>
    </xf>
    <xf numFmtId="0" fontId="60" fillId="0" borderId="12" xfId="0" applyFont="1" applyBorder="1" applyAlignment="1">
      <alignment vertical="center"/>
    </xf>
    <xf numFmtId="4" fontId="60" fillId="0" borderId="12" xfId="0" applyNumberFormat="1" applyFont="1" applyFill="1" applyBorder="1" applyAlignment="1" applyProtection="1">
      <alignment horizontal="right" vertical="center"/>
      <protection/>
    </xf>
    <xf numFmtId="4" fontId="60" fillId="0" borderId="12" xfId="0" applyNumberFormat="1" applyFont="1" applyFill="1" applyBorder="1" applyAlignment="1">
      <alignment horizontal="right" vertical="center"/>
    </xf>
    <xf numFmtId="0" fontId="60" fillId="0" borderId="12" xfId="0" applyFont="1" applyFill="1" applyBorder="1" applyAlignment="1">
      <alignment/>
    </xf>
    <xf numFmtId="0" fontId="60" fillId="0" borderId="12" xfId="0" applyFont="1" applyBorder="1" applyAlignment="1">
      <alignment/>
    </xf>
    <xf numFmtId="0" fontId="60" fillId="0" borderId="12" xfId="0" applyFont="1" applyFill="1" applyBorder="1" applyAlignment="1">
      <alignment/>
    </xf>
    <xf numFmtId="0" fontId="60" fillId="0" borderId="12" xfId="0" applyNumberFormat="1" applyFont="1" applyFill="1" applyBorder="1" applyAlignment="1" applyProtection="1">
      <alignment horizontal="left" vertical="center"/>
      <protection/>
    </xf>
    <xf numFmtId="0" fontId="60" fillId="0" borderId="12" xfId="0" applyFont="1" applyFill="1" applyBorder="1" applyAlignment="1">
      <alignment horizontal="left" vertical="center"/>
    </xf>
    <xf numFmtId="0" fontId="60" fillId="0" borderId="12" xfId="0" applyFont="1" applyBorder="1" applyAlignment="1">
      <alignment horizontal="left" vertical="center"/>
    </xf>
    <xf numFmtId="4" fontId="60" fillId="0" borderId="12" xfId="0" applyNumberFormat="1" applyFont="1" applyFill="1" applyBorder="1" applyAlignment="1">
      <alignment horizontal="right" vertical="center" wrapText="1"/>
    </xf>
    <xf numFmtId="4" fontId="60" fillId="0" borderId="12" xfId="0" applyNumberFormat="1" applyFont="1" applyFill="1" applyBorder="1" applyAlignment="1">
      <alignment horizontal="right" vertical="center" wrapText="1"/>
    </xf>
    <xf numFmtId="4" fontId="60" fillId="0" borderId="12" xfId="0" applyNumberFormat="1" applyFont="1" applyBorder="1" applyAlignment="1">
      <alignment horizontal="right" vertical="center"/>
    </xf>
    <xf numFmtId="181" fontId="60" fillId="0" borderId="12" xfId="0" applyNumberFormat="1" applyFont="1" applyFill="1" applyBorder="1" applyAlignment="1" applyProtection="1">
      <alignment horizontal="right" vertical="center"/>
      <protection/>
    </xf>
    <xf numFmtId="2" fontId="60" fillId="0" borderId="12" xfId="0" applyNumberFormat="1" applyFont="1" applyFill="1" applyBorder="1" applyAlignment="1" applyProtection="1">
      <alignment horizontal="center" vertical="center"/>
      <protection/>
    </xf>
    <xf numFmtId="4" fontId="60" fillId="0" borderId="12" xfId="0" applyNumberFormat="1" applyFont="1" applyBorder="1" applyAlignment="1">
      <alignment horizontal="right" vertical="center" wrapText="1"/>
    </xf>
    <xf numFmtId="2" fontId="64" fillId="0" borderId="12" xfId="0" applyNumberFormat="1" applyFont="1" applyFill="1" applyBorder="1" applyAlignment="1" applyProtection="1">
      <alignment horizontal="center" vertical="center"/>
      <protection/>
    </xf>
    <xf numFmtId="0" fontId="67" fillId="0" borderId="0" xfId="0" applyNumberFormat="1" applyFont="1" applyAlignment="1">
      <alignment horizontal="center" vertical="center"/>
    </xf>
    <xf numFmtId="0" fontId="65" fillId="0" borderId="0" xfId="0" applyFont="1" applyAlignment="1">
      <alignment horizontal="center"/>
    </xf>
    <xf numFmtId="0" fontId="68" fillId="0" borderId="0" xfId="0" applyFont="1" applyAlignment="1">
      <alignment horizontal="center"/>
    </xf>
    <xf numFmtId="0" fontId="67" fillId="0" borderId="12" xfId="0" applyNumberFormat="1" applyFont="1" applyBorder="1" applyAlignment="1">
      <alignment horizontal="center" vertical="center"/>
    </xf>
    <xf numFmtId="0" fontId="67" fillId="0" borderId="10"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7" fillId="0" borderId="12" xfId="0" applyNumberFormat="1" applyFont="1" applyBorder="1" applyAlignment="1">
      <alignment horizontal="left" vertical="center"/>
    </xf>
    <xf numFmtId="0" fontId="67" fillId="0" borderId="12" xfId="0" applyNumberFormat="1" applyFont="1" applyBorder="1" applyAlignment="1">
      <alignment horizontal="left" vertical="center"/>
    </xf>
    <xf numFmtId="0" fontId="67" fillId="0" borderId="10" xfId="0" applyNumberFormat="1" applyFont="1" applyBorder="1" applyAlignment="1">
      <alignment horizontal="left" vertical="center"/>
    </xf>
    <xf numFmtId="0" fontId="67"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xf>
    <xf numFmtId="0" fontId="67" fillId="0" borderId="13"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60" fillId="0" borderId="0" xfId="0" applyFont="1" applyAlignment="1">
      <alignment horizontal="center" vertical="center"/>
    </xf>
    <xf numFmtId="0" fontId="65" fillId="0" borderId="0" xfId="0" applyFont="1" applyAlignment="1">
      <alignment/>
    </xf>
    <xf numFmtId="0" fontId="69" fillId="0" borderId="0" xfId="0" applyFont="1" applyFill="1" applyAlignment="1">
      <alignment horizontal="center" vertical="center"/>
    </xf>
    <xf numFmtId="49" fontId="70" fillId="0" borderId="0" xfId="0" applyNumberFormat="1" applyFont="1" applyFill="1" applyAlignment="1" applyProtection="1">
      <alignment horizontal="center" vertical="center"/>
      <protection/>
    </xf>
    <xf numFmtId="0" fontId="70" fillId="0" borderId="0" xfId="0" applyFont="1" applyBorder="1" applyAlignment="1">
      <alignment horizontal="left"/>
    </xf>
    <xf numFmtId="0" fontId="65" fillId="0" borderId="0" xfId="0" applyFont="1" applyBorder="1" applyAlignment="1">
      <alignment/>
    </xf>
    <xf numFmtId="0" fontId="65"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1185;&#21327;2019&#24180;&#37096;&#38376;&#39044;&#3163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1-部门综合预算收支总表"/>
      <sheetName val="表2-部门综合预算收入总表"/>
      <sheetName val="表3-部门综合预算支出总表"/>
      <sheetName val="表4-部门综合预算财政拨款收支总表"/>
      <sheetName val="表5-部门综合预算一般公共预算支出明细表（按支出功能分类科目）"/>
      <sheetName val="表6-部门综合预算一般公共预算支出明细表（按支出经济分类科目）"/>
      <sheetName val="表7-部门综合预算一般公共预算基本支出明细表（按支出功能科目）"/>
      <sheetName val="表8-部门综合预一般公共预算基本支出明细表（按经济分类科目分）"/>
      <sheetName val="表9-部门综合预算政府性基金收支表"/>
      <sheetName val="表10-部门综合预算专项业务经费支出表"/>
      <sheetName val="表11-部门综合预算财政拨款结转资金支出表"/>
      <sheetName val="表12-部门综合预算政府采购（资产配置、购买服务）预算表"/>
      <sheetName val="表13-部门综合预算一般公共预算拨款“三公”经费及会议培训费表"/>
      <sheetName val="表14-部门专项业务经费一级项目绩效目标表"/>
      <sheetName val="表15部门整体支出绩效目标表"/>
      <sheetName val="表16专项资金整体绩效目标表"/>
    </sheetNames>
    <sheetDataSet>
      <sheetData sheetId="2">
        <row r="8">
          <cell r="B8">
            <v>7364</v>
          </cell>
          <cell r="F8">
            <v>5838</v>
          </cell>
        </row>
        <row r="12">
          <cell r="F12">
            <v>800</v>
          </cell>
        </row>
      </sheetData>
      <sheetData sheetId="6">
        <row r="8">
          <cell r="D8">
            <v>6204</v>
          </cell>
          <cell r="E8">
            <v>360</v>
          </cell>
        </row>
      </sheetData>
      <sheetData sheetId="7">
        <row r="19">
          <cell r="G19">
            <v>360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1" sqref="A11"/>
    </sheetView>
  </sheetViews>
  <sheetFormatPr defaultColWidth="9.16015625" defaultRowHeight="11.25"/>
  <cols>
    <col min="1" max="1" width="163" style="236" customWidth="1"/>
    <col min="2" max="2" width="62.83203125" style="236" customWidth="1"/>
    <col min="3" max="16384" width="9.16015625" style="236" customWidth="1"/>
  </cols>
  <sheetData>
    <row r="1" ht="11.25">
      <c r="A1" s="288" t="s">
        <v>0</v>
      </c>
    </row>
    <row r="2" ht="93" customHeight="1">
      <c r="A2" s="289" t="s">
        <v>1</v>
      </c>
    </row>
    <row r="3" spans="1:14" ht="93.75" customHeight="1">
      <c r="A3" s="290"/>
      <c r="N3" s="293"/>
    </row>
    <row r="4" ht="81.75" customHeight="1">
      <c r="A4" s="291" t="s">
        <v>2</v>
      </c>
    </row>
    <row r="5" ht="40.5" customHeight="1">
      <c r="A5" s="291" t="s">
        <v>3</v>
      </c>
    </row>
    <row r="6" ht="36.75" customHeight="1">
      <c r="A6" s="291" t="s">
        <v>4</v>
      </c>
    </row>
    <row r="7" ht="12.75" customHeight="1">
      <c r="A7" s="292"/>
    </row>
    <row r="8" ht="12.75" customHeight="1">
      <c r="A8" s="292"/>
    </row>
    <row r="9" ht="12.75" customHeight="1">
      <c r="A9" s="292"/>
    </row>
    <row r="10" ht="12.75" customHeight="1">
      <c r="A10" s="292"/>
    </row>
    <row r="11" ht="12.75" customHeight="1">
      <c r="A11" s="292"/>
    </row>
    <row r="12" ht="12.75" customHeight="1">
      <c r="A12" s="292"/>
    </row>
    <row r="13" ht="12.75" customHeight="1">
      <c r="A13" s="29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7"/>
  <sheetViews>
    <sheetView showGridLines="0" showZeros="0" tabSelected="1" workbookViewId="0" topLeftCell="A1">
      <selection activeCell="E6" sqref="E6:F16"/>
    </sheetView>
  </sheetViews>
  <sheetFormatPr defaultColWidth="9.16015625" defaultRowHeight="12.75" customHeight="1"/>
  <cols>
    <col min="1" max="1" width="21.66015625" style="182" customWidth="1"/>
    <col min="2" max="2" width="33.5" style="182" customWidth="1"/>
    <col min="3" max="3" width="22.66015625" style="184" customWidth="1"/>
    <col min="4" max="4" width="27.33203125" style="182" customWidth="1"/>
    <col min="5" max="7" width="21.33203125" style="182" customWidth="1"/>
    <col min="8" max="8" width="26.5" style="182" customWidth="1"/>
    <col min="9" max="253" width="9.16015625" style="182" customWidth="1"/>
    <col min="254" max="16384" width="9.16015625" style="185" customWidth="1"/>
  </cols>
  <sheetData>
    <row r="1" spans="1:3" s="182" customFormat="1" ht="22.5" customHeight="1">
      <c r="A1" s="183" t="s">
        <v>267</v>
      </c>
      <c r="C1" s="184"/>
    </row>
    <row r="2" spans="1:7" s="182" customFormat="1" ht="18.75" customHeight="1">
      <c r="A2" s="186" t="s">
        <v>22</v>
      </c>
      <c r="B2" s="186"/>
      <c r="C2" s="186"/>
      <c r="D2" s="186"/>
      <c r="E2" s="186"/>
      <c r="F2" s="186"/>
      <c r="G2" s="186"/>
    </row>
    <row r="3" spans="3:8" s="183" customFormat="1" ht="22.5" customHeight="1">
      <c r="C3" s="187"/>
      <c r="H3" s="183" t="s">
        <v>47</v>
      </c>
    </row>
    <row r="4" spans="1:8" s="183" customFormat="1" ht="31.5" customHeight="1">
      <c r="A4" s="88" t="s">
        <v>173</v>
      </c>
      <c r="B4" s="88" t="s">
        <v>174</v>
      </c>
      <c r="C4" s="188" t="s">
        <v>175</v>
      </c>
      <c r="D4" s="188" t="s">
        <v>176</v>
      </c>
      <c r="E4" s="88" t="s">
        <v>142</v>
      </c>
      <c r="F4" s="88" t="s">
        <v>165</v>
      </c>
      <c r="G4" s="88" t="s">
        <v>166</v>
      </c>
      <c r="H4" s="189" t="s">
        <v>168</v>
      </c>
    </row>
    <row r="5" spans="1:8" s="183" customFormat="1" ht="27" customHeight="1">
      <c r="A5" s="190" t="s">
        <v>142</v>
      </c>
      <c r="B5" s="190"/>
      <c r="C5" s="190"/>
      <c r="D5" s="190"/>
      <c r="E5" s="191">
        <f aca="true" t="shared" si="0" ref="E5:E54">F5+G5</f>
        <v>7364</v>
      </c>
      <c r="F5" s="191">
        <f>F6+F19</f>
        <v>6204</v>
      </c>
      <c r="G5" s="191">
        <f>G19</f>
        <v>1160</v>
      </c>
      <c r="H5" s="189"/>
    </row>
    <row r="6" spans="1:8" s="183" customFormat="1" ht="27" customHeight="1">
      <c r="A6" s="192">
        <v>301</v>
      </c>
      <c r="B6" s="189" t="s">
        <v>177</v>
      </c>
      <c r="C6" s="105">
        <v>501</v>
      </c>
      <c r="D6" s="173" t="s">
        <v>178</v>
      </c>
      <c r="E6" s="191">
        <f t="shared" si="0"/>
        <v>5838</v>
      </c>
      <c r="F6" s="191">
        <f>SUM(F7:F17)</f>
        <v>5838</v>
      </c>
      <c r="G6" s="191">
        <v>0</v>
      </c>
      <c r="H6" s="189"/>
    </row>
    <row r="7" spans="1:8" s="183" customFormat="1" ht="27" customHeight="1">
      <c r="A7" s="192" t="s">
        <v>179</v>
      </c>
      <c r="B7" s="189" t="s">
        <v>180</v>
      </c>
      <c r="C7" s="149">
        <v>50101</v>
      </c>
      <c r="D7" s="149" t="s">
        <v>181</v>
      </c>
      <c r="E7" s="191">
        <f t="shared" si="0"/>
        <v>2264</v>
      </c>
      <c r="F7" s="193">
        <v>2264</v>
      </c>
      <c r="G7" s="191">
        <v>0</v>
      </c>
      <c r="H7" s="189"/>
    </row>
    <row r="8" spans="1:8" s="183" customFormat="1" ht="57" customHeight="1">
      <c r="A8" s="192" t="s">
        <v>182</v>
      </c>
      <c r="B8" s="189" t="s">
        <v>183</v>
      </c>
      <c r="C8" s="194"/>
      <c r="D8" s="194"/>
      <c r="E8" s="191">
        <f t="shared" si="0"/>
        <v>1742</v>
      </c>
      <c r="F8" s="193">
        <v>1742</v>
      </c>
      <c r="G8" s="191">
        <v>0</v>
      </c>
      <c r="H8" s="189"/>
    </row>
    <row r="9" spans="1:8" s="183" customFormat="1" ht="27" customHeight="1">
      <c r="A9" s="192" t="s">
        <v>184</v>
      </c>
      <c r="B9" s="189" t="s">
        <v>185</v>
      </c>
      <c r="C9" s="194"/>
      <c r="D9" s="194"/>
      <c r="E9" s="191">
        <f t="shared" si="0"/>
        <v>189</v>
      </c>
      <c r="F9" s="193">
        <v>189</v>
      </c>
      <c r="G9" s="191">
        <v>0</v>
      </c>
      <c r="H9" s="189"/>
    </row>
    <row r="10" spans="1:8" s="183" customFormat="1" ht="27" customHeight="1">
      <c r="A10" s="192" t="s">
        <v>186</v>
      </c>
      <c r="B10" s="189" t="s">
        <v>187</v>
      </c>
      <c r="C10" s="195"/>
      <c r="D10" s="195"/>
      <c r="E10" s="191">
        <f t="shared" si="0"/>
        <v>0</v>
      </c>
      <c r="F10" s="191">
        <v>0</v>
      </c>
      <c r="G10" s="191">
        <v>0</v>
      </c>
      <c r="H10" s="189"/>
    </row>
    <row r="11" spans="1:8" s="183" customFormat="1" ht="27" customHeight="1">
      <c r="A11" s="192" t="s">
        <v>188</v>
      </c>
      <c r="B11" s="196" t="s">
        <v>189</v>
      </c>
      <c r="C11" s="197">
        <v>50102</v>
      </c>
      <c r="D11" s="197" t="s">
        <v>190</v>
      </c>
      <c r="E11" s="191">
        <f t="shared" si="0"/>
        <v>805</v>
      </c>
      <c r="F11" s="191">
        <v>805</v>
      </c>
      <c r="G11" s="191">
        <v>0</v>
      </c>
      <c r="H11" s="189"/>
    </row>
    <row r="12" spans="1:8" s="183" customFormat="1" ht="27" customHeight="1">
      <c r="A12" s="192" t="s">
        <v>191</v>
      </c>
      <c r="B12" s="196" t="s">
        <v>192</v>
      </c>
      <c r="C12" s="198"/>
      <c r="D12" s="198"/>
      <c r="E12" s="191">
        <f t="shared" si="0"/>
        <v>0</v>
      </c>
      <c r="F12" s="191">
        <v>0</v>
      </c>
      <c r="G12" s="191">
        <v>0</v>
      </c>
      <c r="H12" s="189"/>
    </row>
    <row r="13" spans="1:8" s="183" customFormat="1" ht="27" customHeight="1">
      <c r="A13" s="192" t="s">
        <v>193</v>
      </c>
      <c r="B13" s="196" t="s">
        <v>194</v>
      </c>
      <c r="C13" s="198"/>
      <c r="D13" s="198"/>
      <c r="E13" s="191">
        <f t="shared" si="0"/>
        <v>230</v>
      </c>
      <c r="F13" s="191">
        <v>230</v>
      </c>
      <c r="G13" s="191">
        <v>0</v>
      </c>
      <c r="H13" s="189"/>
    </row>
    <row r="14" spans="1:8" s="183" customFormat="1" ht="27" customHeight="1">
      <c r="A14" s="192" t="s">
        <v>195</v>
      </c>
      <c r="B14" s="196" t="s">
        <v>196</v>
      </c>
      <c r="C14" s="198"/>
      <c r="D14" s="198"/>
      <c r="E14" s="191">
        <f t="shared" si="0"/>
        <v>117</v>
      </c>
      <c r="F14" s="191">
        <v>117</v>
      </c>
      <c r="G14" s="191">
        <v>0</v>
      </c>
      <c r="H14" s="189"/>
    </row>
    <row r="15" spans="1:8" s="183" customFormat="1" ht="27" customHeight="1">
      <c r="A15" s="192" t="s">
        <v>197</v>
      </c>
      <c r="B15" s="189" t="s">
        <v>198</v>
      </c>
      <c r="C15" s="199"/>
      <c r="D15" s="199"/>
      <c r="E15" s="191">
        <f t="shared" si="0"/>
        <v>31</v>
      </c>
      <c r="F15" s="191">
        <v>31</v>
      </c>
      <c r="G15" s="191">
        <v>0</v>
      </c>
      <c r="H15" s="189"/>
    </row>
    <row r="16" spans="1:8" s="183" customFormat="1" ht="27" customHeight="1">
      <c r="A16" s="192" t="s">
        <v>199</v>
      </c>
      <c r="B16" s="189" t="s">
        <v>200</v>
      </c>
      <c r="C16" s="105">
        <v>50103</v>
      </c>
      <c r="D16" s="105" t="s">
        <v>201</v>
      </c>
      <c r="E16" s="191">
        <f t="shared" si="0"/>
        <v>460</v>
      </c>
      <c r="F16" s="191">
        <v>460</v>
      </c>
      <c r="G16" s="191">
        <v>0</v>
      </c>
      <c r="H16" s="189"/>
    </row>
    <row r="17" spans="1:8" s="183" customFormat="1" ht="27" customHeight="1">
      <c r="A17" s="192" t="s">
        <v>202</v>
      </c>
      <c r="B17" s="189" t="s">
        <v>203</v>
      </c>
      <c r="C17" s="105"/>
      <c r="D17" s="173"/>
      <c r="E17" s="191">
        <f t="shared" si="0"/>
        <v>0</v>
      </c>
      <c r="F17" s="191">
        <v>0</v>
      </c>
      <c r="G17" s="191">
        <v>0</v>
      </c>
      <c r="H17" s="189"/>
    </row>
    <row r="18" spans="1:8" s="183" customFormat="1" ht="27" customHeight="1">
      <c r="A18" s="192" t="s">
        <v>205</v>
      </c>
      <c r="B18" s="189" t="s">
        <v>206</v>
      </c>
      <c r="C18" s="105">
        <v>50199</v>
      </c>
      <c r="D18" s="105" t="s">
        <v>204</v>
      </c>
      <c r="E18" s="191">
        <f t="shared" si="0"/>
        <v>0</v>
      </c>
      <c r="F18" s="191">
        <v>0</v>
      </c>
      <c r="G18" s="191">
        <v>0</v>
      </c>
      <c r="H18" s="189"/>
    </row>
    <row r="19" spans="1:8" s="183" customFormat="1" ht="27" customHeight="1">
      <c r="A19" s="192" t="s">
        <v>207</v>
      </c>
      <c r="B19" s="189" t="s">
        <v>208</v>
      </c>
      <c r="C19" s="105">
        <v>502</v>
      </c>
      <c r="D19" s="105" t="s">
        <v>209</v>
      </c>
      <c r="E19" s="191">
        <f t="shared" si="0"/>
        <v>1526</v>
      </c>
      <c r="F19" s="191">
        <f>F44</f>
        <v>366</v>
      </c>
      <c r="G19" s="191">
        <f>SUM(G20:G47)</f>
        <v>1160</v>
      </c>
      <c r="H19" s="189"/>
    </row>
    <row r="20" spans="1:8" s="183" customFormat="1" ht="27" customHeight="1">
      <c r="A20" s="192" t="s">
        <v>179</v>
      </c>
      <c r="B20" s="189" t="s">
        <v>210</v>
      </c>
      <c r="C20" s="105"/>
      <c r="D20" s="173"/>
      <c r="E20" s="191">
        <f t="shared" si="0"/>
        <v>90</v>
      </c>
      <c r="F20" s="191">
        <v>0</v>
      </c>
      <c r="G20" s="200">
        <v>90</v>
      </c>
      <c r="H20" s="189"/>
    </row>
    <row r="21" spans="1:8" s="183" customFormat="1" ht="27" customHeight="1">
      <c r="A21" s="192" t="s">
        <v>182</v>
      </c>
      <c r="B21" s="189" t="s">
        <v>211</v>
      </c>
      <c r="C21" s="105"/>
      <c r="D21" s="173"/>
      <c r="E21" s="191">
        <f t="shared" si="0"/>
        <v>80</v>
      </c>
      <c r="F21" s="191">
        <v>0</v>
      </c>
      <c r="G21" s="200">
        <v>80</v>
      </c>
      <c r="H21" s="189"/>
    </row>
    <row r="22" spans="1:8" s="183" customFormat="1" ht="27" customHeight="1">
      <c r="A22" s="192" t="s">
        <v>184</v>
      </c>
      <c r="B22" s="189" t="s">
        <v>212</v>
      </c>
      <c r="C22" s="105"/>
      <c r="D22" s="173"/>
      <c r="E22" s="191">
        <f t="shared" si="0"/>
        <v>0</v>
      </c>
      <c r="F22" s="191">
        <v>0</v>
      </c>
      <c r="G22" s="201">
        <v>0</v>
      </c>
      <c r="H22" s="189"/>
    </row>
    <row r="23" spans="1:8" s="183" customFormat="1" ht="27" customHeight="1">
      <c r="A23" s="192" t="s">
        <v>213</v>
      </c>
      <c r="B23" s="189" t="s">
        <v>214</v>
      </c>
      <c r="C23" s="105"/>
      <c r="D23" s="173"/>
      <c r="E23" s="191">
        <f t="shared" si="0"/>
        <v>0</v>
      </c>
      <c r="F23" s="191">
        <v>0</v>
      </c>
      <c r="G23" s="201">
        <v>0</v>
      </c>
      <c r="H23" s="189"/>
    </row>
    <row r="24" spans="1:8" s="183" customFormat="1" ht="27" customHeight="1">
      <c r="A24" s="192" t="s">
        <v>215</v>
      </c>
      <c r="B24" s="189" t="s">
        <v>216</v>
      </c>
      <c r="C24" s="105"/>
      <c r="D24" s="173"/>
      <c r="E24" s="191">
        <f t="shared" si="0"/>
        <v>0</v>
      </c>
      <c r="F24" s="191">
        <v>0</v>
      </c>
      <c r="G24" s="202">
        <v>0</v>
      </c>
      <c r="H24" s="189"/>
    </row>
    <row r="25" spans="1:8" s="183" customFormat="1" ht="27" customHeight="1">
      <c r="A25" s="192" t="s">
        <v>217</v>
      </c>
      <c r="B25" s="189" t="s">
        <v>218</v>
      </c>
      <c r="C25" s="105"/>
      <c r="D25" s="173"/>
      <c r="E25" s="191">
        <f t="shared" si="0"/>
        <v>70</v>
      </c>
      <c r="F25" s="191">
        <v>0</v>
      </c>
      <c r="G25" s="203">
        <v>70</v>
      </c>
      <c r="H25" s="189"/>
    </row>
    <row r="26" spans="1:8" s="183" customFormat="1" ht="27" customHeight="1">
      <c r="A26" s="192" t="s">
        <v>186</v>
      </c>
      <c r="B26" s="189" t="s">
        <v>219</v>
      </c>
      <c r="C26" s="105"/>
      <c r="D26" s="173"/>
      <c r="E26" s="191">
        <f t="shared" si="0"/>
        <v>340</v>
      </c>
      <c r="F26" s="191">
        <v>0</v>
      </c>
      <c r="G26" s="203">
        <v>340</v>
      </c>
      <c r="H26" s="189"/>
    </row>
    <row r="27" spans="1:8" s="183" customFormat="1" ht="27" customHeight="1">
      <c r="A27" s="192" t="s">
        <v>188</v>
      </c>
      <c r="B27" s="189" t="s">
        <v>220</v>
      </c>
      <c r="C27" s="105"/>
      <c r="D27" s="173"/>
      <c r="E27" s="191">
        <f t="shared" si="0"/>
        <v>0</v>
      </c>
      <c r="F27" s="191">
        <v>0</v>
      </c>
      <c r="G27" s="201"/>
      <c r="H27" s="189"/>
    </row>
    <row r="28" spans="1:8" s="183" customFormat="1" ht="27" customHeight="1">
      <c r="A28" s="192" t="s">
        <v>191</v>
      </c>
      <c r="B28" s="189" t="s">
        <v>221</v>
      </c>
      <c r="C28" s="105"/>
      <c r="D28" s="173"/>
      <c r="E28" s="191">
        <f t="shared" si="0"/>
        <v>0</v>
      </c>
      <c r="F28" s="191">
        <v>0</v>
      </c>
      <c r="G28" s="201">
        <v>0</v>
      </c>
      <c r="H28" s="189"/>
    </row>
    <row r="29" spans="1:8" s="183" customFormat="1" ht="27" customHeight="1">
      <c r="A29" s="192" t="s">
        <v>195</v>
      </c>
      <c r="B29" s="189" t="s">
        <v>222</v>
      </c>
      <c r="C29" s="105"/>
      <c r="D29" s="173"/>
      <c r="E29" s="191">
        <f t="shared" si="0"/>
        <v>300</v>
      </c>
      <c r="F29" s="191">
        <v>0</v>
      </c>
      <c r="G29" s="200">
        <v>300</v>
      </c>
      <c r="H29" s="189"/>
    </row>
    <row r="30" spans="1:8" s="183" customFormat="1" ht="27" customHeight="1">
      <c r="A30" s="192" t="s">
        <v>197</v>
      </c>
      <c r="B30" s="189" t="s">
        <v>223</v>
      </c>
      <c r="C30" s="105"/>
      <c r="D30" s="173"/>
      <c r="E30" s="191">
        <f t="shared" si="0"/>
        <v>0</v>
      </c>
      <c r="F30" s="191">
        <v>0</v>
      </c>
      <c r="G30" s="191">
        <v>0</v>
      </c>
      <c r="H30" s="189"/>
    </row>
    <row r="31" spans="1:8" s="183" customFormat="1" ht="27" customHeight="1">
      <c r="A31" s="192" t="s">
        <v>199</v>
      </c>
      <c r="B31" s="189" t="s">
        <v>224</v>
      </c>
      <c r="C31" s="105"/>
      <c r="D31" s="173"/>
      <c r="E31" s="191">
        <f t="shared" si="0"/>
        <v>0</v>
      </c>
      <c r="F31" s="191">
        <v>0</v>
      </c>
      <c r="G31" s="191">
        <v>0</v>
      </c>
      <c r="H31" s="189"/>
    </row>
    <row r="32" spans="1:8" s="183" customFormat="1" ht="27" customHeight="1">
      <c r="A32" s="192" t="s">
        <v>202</v>
      </c>
      <c r="B32" s="189" t="s">
        <v>225</v>
      </c>
      <c r="C32" s="105"/>
      <c r="D32" s="173"/>
      <c r="E32" s="191">
        <f t="shared" si="0"/>
        <v>0</v>
      </c>
      <c r="F32" s="191">
        <v>0</v>
      </c>
      <c r="G32" s="191">
        <v>0</v>
      </c>
      <c r="H32" s="189"/>
    </row>
    <row r="33" spans="1:8" s="183" customFormat="1" ht="27" customHeight="1">
      <c r="A33" s="192" t="s">
        <v>226</v>
      </c>
      <c r="B33" s="189" t="s">
        <v>227</v>
      </c>
      <c r="C33" s="105"/>
      <c r="D33" s="105"/>
      <c r="E33" s="191">
        <f t="shared" si="0"/>
        <v>0</v>
      </c>
      <c r="F33" s="191">
        <v>0</v>
      </c>
      <c r="G33" s="191">
        <v>0</v>
      </c>
      <c r="H33" s="189"/>
    </row>
    <row r="34" spans="1:8" s="183" customFormat="1" ht="27" customHeight="1">
      <c r="A34" s="192" t="s">
        <v>228</v>
      </c>
      <c r="B34" s="189" t="s">
        <v>229</v>
      </c>
      <c r="C34" s="105"/>
      <c r="D34" s="173"/>
      <c r="E34" s="191">
        <f t="shared" si="0"/>
        <v>0</v>
      </c>
      <c r="F34" s="191">
        <v>0</v>
      </c>
      <c r="G34" s="191">
        <v>0</v>
      </c>
      <c r="H34" s="189"/>
    </row>
    <row r="35" spans="1:8" s="183" customFormat="1" ht="27" customHeight="1">
      <c r="A35" s="192" t="s">
        <v>230</v>
      </c>
      <c r="B35" s="189" t="s">
        <v>231</v>
      </c>
      <c r="C35" s="105"/>
      <c r="D35" s="173"/>
      <c r="E35" s="191">
        <f t="shared" si="0"/>
        <v>60</v>
      </c>
      <c r="F35" s="191">
        <v>0</v>
      </c>
      <c r="G35" s="191">
        <v>60</v>
      </c>
      <c r="H35" s="189"/>
    </row>
    <row r="36" spans="1:8" s="183" customFormat="1" ht="27" customHeight="1">
      <c r="A36" s="192" t="s">
        <v>232</v>
      </c>
      <c r="B36" s="189" t="s">
        <v>233</v>
      </c>
      <c r="C36" s="105"/>
      <c r="D36" s="173"/>
      <c r="E36" s="191">
        <f t="shared" si="0"/>
        <v>0</v>
      </c>
      <c r="F36" s="191">
        <v>0</v>
      </c>
      <c r="G36" s="191">
        <v>0</v>
      </c>
      <c r="H36" s="189"/>
    </row>
    <row r="37" spans="1:8" s="183" customFormat="1" ht="27" customHeight="1">
      <c r="A37" s="204" t="s">
        <v>234</v>
      </c>
      <c r="B37" s="189" t="s">
        <v>235</v>
      </c>
      <c r="C37" s="105"/>
      <c r="D37" s="173"/>
      <c r="E37" s="191">
        <f t="shared" si="0"/>
        <v>0</v>
      </c>
      <c r="F37" s="191">
        <v>0</v>
      </c>
      <c r="G37" s="191">
        <v>0</v>
      </c>
      <c r="H37" s="189"/>
    </row>
    <row r="38" spans="1:8" s="183" customFormat="1" ht="27" customHeight="1">
      <c r="A38" s="204" t="s">
        <v>236</v>
      </c>
      <c r="B38" s="189" t="s">
        <v>237</v>
      </c>
      <c r="C38" s="105"/>
      <c r="D38" s="173"/>
      <c r="E38" s="191">
        <f t="shared" si="0"/>
        <v>0</v>
      </c>
      <c r="F38" s="191">
        <v>0</v>
      </c>
      <c r="G38" s="191">
        <v>0</v>
      </c>
      <c r="H38" s="189"/>
    </row>
    <row r="39" spans="1:8" s="183" customFormat="1" ht="27" customHeight="1">
      <c r="A39" s="204" t="s">
        <v>238</v>
      </c>
      <c r="B39" s="189" t="s">
        <v>239</v>
      </c>
      <c r="C39" s="105"/>
      <c r="D39" s="173"/>
      <c r="E39" s="191">
        <f t="shared" si="0"/>
        <v>220</v>
      </c>
      <c r="F39" s="191">
        <v>0</v>
      </c>
      <c r="G39" s="191">
        <v>220</v>
      </c>
      <c r="H39" s="189"/>
    </row>
    <row r="40" spans="1:8" s="183" customFormat="1" ht="27" customHeight="1">
      <c r="A40" s="204" t="s">
        <v>240</v>
      </c>
      <c r="B40" s="189" t="s">
        <v>241</v>
      </c>
      <c r="C40" s="105"/>
      <c r="D40" s="173"/>
      <c r="E40" s="191">
        <f t="shared" si="0"/>
        <v>0</v>
      </c>
      <c r="F40" s="191">
        <v>0</v>
      </c>
      <c r="G40" s="191">
        <v>0</v>
      </c>
      <c r="H40" s="189"/>
    </row>
    <row r="41" spans="1:8" s="183" customFormat="1" ht="27" customHeight="1">
      <c r="A41" s="204" t="s">
        <v>242</v>
      </c>
      <c r="B41" s="189" t="s">
        <v>243</v>
      </c>
      <c r="C41" s="105"/>
      <c r="D41" s="173"/>
      <c r="E41" s="191">
        <f t="shared" si="0"/>
        <v>0</v>
      </c>
      <c r="F41" s="191">
        <v>0</v>
      </c>
      <c r="G41" s="191">
        <v>0</v>
      </c>
      <c r="H41" s="189"/>
    </row>
    <row r="42" spans="1:8" s="183" customFormat="1" ht="27" customHeight="1">
      <c r="A42" s="204" t="s">
        <v>244</v>
      </c>
      <c r="B42" s="189" t="s">
        <v>245</v>
      </c>
      <c r="C42" s="105"/>
      <c r="D42" s="173"/>
      <c r="E42" s="191">
        <f t="shared" si="0"/>
        <v>0</v>
      </c>
      <c r="F42" s="191">
        <v>0</v>
      </c>
      <c r="G42" s="191">
        <v>0</v>
      </c>
      <c r="H42" s="189"/>
    </row>
    <row r="43" spans="1:8" s="183" customFormat="1" ht="27" customHeight="1">
      <c r="A43" s="204" t="s">
        <v>246</v>
      </c>
      <c r="B43" s="189" t="s">
        <v>247</v>
      </c>
      <c r="C43" s="105"/>
      <c r="D43" s="173"/>
      <c r="E43" s="191">
        <f t="shared" si="0"/>
        <v>0</v>
      </c>
      <c r="F43" s="191">
        <v>0</v>
      </c>
      <c r="G43" s="191">
        <v>0</v>
      </c>
      <c r="H43" s="189"/>
    </row>
    <row r="44" spans="1:8" s="183" customFormat="1" ht="27" customHeight="1">
      <c r="A44" s="204" t="s">
        <v>248</v>
      </c>
      <c r="B44" s="189" t="s">
        <v>249</v>
      </c>
      <c r="C44" s="105"/>
      <c r="D44" s="173"/>
      <c r="E44" s="191">
        <f t="shared" si="0"/>
        <v>366</v>
      </c>
      <c r="F44" s="191">
        <v>366</v>
      </c>
      <c r="G44" s="191">
        <v>0</v>
      </c>
      <c r="H44" s="189" t="s">
        <v>250</v>
      </c>
    </row>
    <row r="45" spans="1:8" s="183" customFormat="1" ht="27" customHeight="1">
      <c r="A45" s="204" t="s">
        <v>251</v>
      </c>
      <c r="B45" s="189" t="s">
        <v>252</v>
      </c>
      <c r="C45" s="105"/>
      <c r="D45" s="173"/>
      <c r="E45" s="191">
        <f t="shared" si="0"/>
        <v>0</v>
      </c>
      <c r="F45" s="191">
        <v>0</v>
      </c>
      <c r="G45" s="191">
        <v>0</v>
      </c>
      <c r="H45" s="189"/>
    </row>
    <row r="46" spans="1:8" s="183" customFormat="1" ht="27" customHeight="1">
      <c r="A46" s="204" t="s">
        <v>205</v>
      </c>
      <c r="B46" s="189" t="s">
        <v>253</v>
      </c>
      <c r="C46" s="105"/>
      <c r="D46" s="173"/>
      <c r="E46" s="191">
        <f t="shared" si="0"/>
        <v>0</v>
      </c>
      <c r="F46" s="191">
        <v>0</v>
      </c>
      <c r="G46" s="191"/>
      <c r="H46" s="189" t="s">
        <v>254</v>
      </c>
    </row>
    <row r="47" spans="1:8" s="183" customFormat="1" ht="27" customHeight="1">
      <c r="A47" s="192" t="s">
        <v>255</v>
      </c>
      <c r="B47" s="189" t="s">
        <v>256</v>
      </c>
      <c r="C47" s="105">
        <v>509</v>
      </c>
      <c r="D47" s="173" t="s">
        <v>256</v>
      </c>
      <c r="E47" s="191">
        <f t="shared" si="0"/>
        <v>0</v>
      </c>
      <c r="F47" s="191">
        <v>0</v>
      </c>
      <c r="G47" s="191">
        <v>0</v>
      </c>
      <c r="H47" s="189"/>
    </row>
    <row r="48" spans="1:8" s="183" customFormat="1" ht="27" customHeight="1">
      <c r="A48" s="192" t="s">
        <v>179</v>
      </c>
      <c r="B48" s="189" t="s">
        <v>257</v>
      </c>
      <c r="C48" s="149">
        <v>50905</v>
      </c>
      <c r="D48" s="149" t="s">
        <v>258</v>
      </c>
      <c r="E48" s="191">
        <f t="shared" si="0"/>
        <v>0</v>
      </c>
      <c r="F48" s="191"/>
      <c r="G48" s="191">
        <v>0</v>
      </c>
      <c r="H48" s="189"/>
    </row>
    <row r="49" spans="1:8" s="183" customFormat="1" ht="27" customHeight="1">
      <c r="A49" s="192" t="s">
        <v>182</v>
      </c>
      <c r="B49" s="189" t="s">
        <v>259</v>
      </c>
      <c r="C49" s="194"/>
      <c r="D49" s="194"/>
      <c r="E49" s="191">
        <f t="shared" si="0"/>
        <v>0</v>
      </c>
      <c r="F49" s="191"/>
      <c r="G49" s="191">
        <v>0</v>
      </c>
      <c r="H49" s="189"/>
    </row>
    <row r="50" spans="1:8" s="183" customFormat="1" ht="27" customHeight="1">
      <c r="A50" s="192" t="s">
        <v>184</v>
      </c>
      <c r="B50" s="189" t="s">
        <v>260</v>
      </c>
      <c r="C50" s="195"/>
      <c r="D50" s="195"/>
      <c r="E50" s="191">
        <f t="shared" si="0"/>
        <v>0</v>
      </c>
      <c r="F50" s="191"/>
      <c r="G50" s="191">
        <v>0</v>
      </c>
      <c r="H50" s="189"/>
    </row>
    <row r="51" spans="1:8" s="183" customFormat="1" ht="27" customHeight="1">
      <c r="A51" s="192" t="s">
        <v>213</v>
      </c>
      <c r="B51" s="189" t="s">
        <v>261</v>
      </c>
      <c r="C51" s="149">
        <v>50901</v>
      </c>
      <c r="D51" s="149" t="s">
        <v>262</v>
      </c>
      <c r="E51" s="191">
        <f t="shared" si="0"/>
        <v>0</v>
      </c>
      <c r="F51" s="191"/>
      <c r="G51" s="191">
        <v>0</v>
      </c>
      <c r="H51" s="189" t="s">
        <v>263</v>
      </c>
    </row>
    <row r="52" spans="1:8" s="183" customFormat="1" ht="27" customHeight="1">
      <c r="A52" s="192" t="s">
        <v>215</v>
      </c>
      <c r="B52" s="189" t="s">
        <v>264</v>
      </c>
      <c r="C52" s="195"/>
      <c r="D52" s="195"/>
      <c r="E52" s="191">
        <f t="shared" si="0"/>
        <v>0</v>
      </c>
      <c r="F52" s="191"/>
      <c r="G52" s="191">
        <v>0</v>
      </c>
      <c r="H52" s="189" t="s">
        <v>265</v>
      </c>
    </row>
    <row r="53" spans="1:8" s="183" customFormat="1" ht="27" customHeight="1">
      <c r="A53" s="192" t="s">
        <v>205</v>
      </c>
      <c r="B53" s="189" t="s">
        <v>266</v>
      </c>
      <c r="C53" s="105">
        <v>50999</v>
      </c>
      <c r="D53" s="173" t="s">
        <v>256</v>
      </c>
      <c r="E53" s="191">
        <f t="shared" si="0"/>
        <v>0</v>
      </c>
      <c r="F53" s="191"/>
      <c r="G53" s="191">
        <v>0</v>
      </c>
      <c r="H53" s="189"/>
    </row>
    <row r="54" spans="1:4" s="183" customFormat="1" ht="12.75" customHeight="1">
      <c r="A54" s="205"/>
      <c r="B54" s="205"/>
      <c r="C54" s="206"/>
      <c r="D54" s="205"/>
    </row>
    <row r="55" spans="1:4" s="183" customFormat="1" ht="12.75" customHeight="1">
      <c r="A55" s="205"/>
      <c r="B55" s="205"/>
      <c r="C55" s="206"/>
      <c r="D55" s="205"/>
    </row>
    <row r="56" spans="1:4" s="183" customFormat="1" ht="12.75" customHeight="1">
      <c r="A56" s="205"/>
      <c r="B56" s="205"/>
      <c r="C56" s="206"/>
      <c r="D56" s="205"/>
    </row>
    <row r="57" spans="1:4" s="183" customFormat="1" ht="12.75" customHeight="1">
      <c r="A57" s="205"/>
      <c r="B57" s="205"/>
      <c r="C57" s="206"/>
      <c r="D57" s="205"/>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F23" sqref="F2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52" t="s">
        <v>27</v>
      </c>
      <c r="B1" s="153"/>
      <c r="C1" s="153"/>
      <c r="D1" s="153"/>
      <c r="E1" s="153"/>
      <c r="F1" s="154"/>
      <c r="G1" s="153"/>
      <c r="H1" s="154"/>
    </row>
    <row r="2" spans="1:8" ht="22.5" customHeight="1">
      <c r="A2" s="155" t="s">
        <v>28</v>
      </c>
      <c r="B2" s="156"/>
      <c r="C2" s="157"/>
      <c r="D2" s="157"/>
      <c r="E2" s="157"/>
      <c r="F2" s="156"/>
      <c r="G2" s="157"/>
      <c r="H2" s="156"/>
    </row>
    <row r="3" spans="1:8" s="74" customFormat="1" ht="22.5" customHeight="1">
      <c r="A3" s="158"/>
      <c r="B3" s="158"/>
      <c r="C3" s="159"/>
      <c r="D3" s="159"/>
      <c r="E3" s="160"/>
      <c r="F3" s="161" t="s">
        <v>47</v>
      </c>
      <c r="G3" s="160"/>
      <c r="H3" s="161" t="s">
        <v>47</v>
      </c>
    </row>
    <row r="4" spans="1:8" s="74" customFormat="1" ht="22.5" customHeight="1">
      <c r="A4" s="162" t="s">
        <v>48</v>
      </c>
      <c r="B4" s="162"/>
      <c r="C4" s="162" t="s">
        <v>49</v>
      </c>
      <c r="D4" s="162"/>
      <c r="E4" s="162"/>
      <c r="F4" s="162"/>
      <c r="G4" s="162"/>
      <c r="H4" s="162"/>
    </row>
    <row r="5" spans="1:8" s="74" customFormat="1" ht="36" customHeight="1">
      <c r="A5" s="162" t="s">
        <v>50</v>
      </c>
      <c r="B5" s="162" t="s">
        <v>51</v>
      </c>
      <c r="C5" s="162" t="s">
        <v>52</v>
      </c>
      <c r="D5" s="163" t="s">
        <v>51</v>
      </c>
      <c r="E5" s="164" t="s">
        <v>53</v>
      </c>
      <c r="F5" s="162" t="s">
        <v>51</v>
      </c>
      <c r="G5" s="164" t="s">
        <v>54</v>
      </c>
      <c r="H5" s="162" t="s">
        <v>51</v>
      </c>
    </row>
    <row r="6" spans="1:8" s="74" customFormat="1" ht="22.5" customHeight="1">
      <c r="A6" s="165" t="s">
        <v>268</v>
      </c>
      <c r="B6" s="166"/>
      <c r="C6" s="167" t="s">
        <v>269</v>
      </c>
      <c r="D6" s="168"/>
      <c r="E6" s="169" t="s">
        <v>270</v>
      </c>
      <c r="F6" s="168"/>
      <c r="G6" s="170" t="s">
        <v>271</v>
      </c>
      <c r="H6" s="168"/>
    </row>
    <row r="7" spans="1:8" s="74" customFormat="1" ht="22.5" customHeight="1">
      <c r="A7" s="171"/>
      <c r="B7" s="166"/>
      <c r="C7" s="167" t="s">
        <v>272</v>
      </c>
      <c r="D7" s="168"/>
      <c r="E7" s="167" t="s">
        <v>273</v>
      </c>
      <c r="F7" s="168"/>
      <c r="G7" s="172" t="s">
        <v>274</v>
      </c>
      <c r="H7" s="168"/>
    </row>
    <row r="8" spans="1:10" s="74" customFormat="1" ht="22.5" customHeight="1">
      <c r="A8" s="171"/>
      <c r="B8" s="166"/>
      <c r="C8" s="167" t="s">
        <v>275</v>
      </c>
      <c r="D8" s="168"/>
      <c r="E8" s="167" t="s">
        <v>276</v>
      </c>
      <c r="F8" s="168"/>
      <c r="G8" s="172" t="s">
        <v>277</v>
      </c>
      <c r="H8" s="168"/>
      <c r="J8" s="151"/>
    </row>
    <row r="9" spans="1:8" s="74" customFormat="1" ht="22.5" customHeight="1">
      <c r="A9" s="165"/>
      <c r="B9" s="166"/>
      <c r="C9" s="167" t="s">
        <v>278</v>
      </c>
      <c r="D9" s="168"/>
      <c r="E9" s="167" t="s">
        <v>279</v>
      </c>
      <c r="F9" s="168"/>
      <c r="G9" s="172" t="s">
        <v>280</v>
      </c>
      <c r="H9" s="168"/>
    </row>
    <row r="10" spans="1:9" s="74" customFormat="1" ht="22.5" customHeight="1">
      <c r="A10" s="165"/>
      <c r="B10" s="166"/>
      <c r="C10" s="167" t="s">
        <v>281</v>
      </c>
      <c r="D10" s="168"/>
      <c r="E10" s="167" t="s">
        <v>282</v>
      </c>
      <c r="F10" s="168"/>
      <c r="G10" s="172" t="s">
        <v>283</v>
      </c>
      <c r="H10" s="168"/>
      <c r="I10" s="151"/>
    </row>
    <row r="11" spans="1:9" s="74" customFormat="1" ht="22.5" customHeight="1">
      <c r="A11" s="171"/>
      <c r="B11" s="166"/>
      <c r="C11" s="167" t="s">
        <v>284</v>
      </c>
      <c r="D11" s="168"/>
      <c r="E11" s="167" t="s">
        <v>285</v>
      </c>
      <c r="F11" s="168"/>
      <c r="G11" s="172" t="s">
        <v>286</v>
      </c>
      <c r="H11" s="168"/>
      <c r="I11" s="151"/>
    </row>
    <row r="12" spans="1:9" s="74" customFormat="1" ht="22.5" customHeight="1">
      <c r="A12" s="171"/>
      <c r="B12" s="166"/>
      <c r="C12" s="167" t="s">
        <v>287</v>
      </c>
      <c r="D12" s="168"/>
      <c r="E12" s="167" t="s">
        <v>273</v>
      </c>
      <c r="F12" s="168"/>
      <c r="G12" s="172" t="s">
        <v>288</v>
      </c>
      <c r="H12" s="168"/>
      <c r="I12" s="151"/>
    </row>
    <row r="13" spans="1:9" s="74" customFormat="1" ht="22.5" customHeight="1">
      <c r="A13" s="173"/>
      <c r="B13" s="166"/>
      <c r="C13" s="167" t="s">
        <v>289</v>
      </c>
      <c r="D13" s="168"/>
      <c r="E13" s="167" t="s">
        <v>276</v>
      </c>
      <c r="F13" s="168"/>
      <c r="G13" s="172" t="s">
        <v>290</v>
      </c>
      <c r="H13" s="168"/>
      <c r="I13" s="151"/>
    </row>
    <row r="14" spans="1:8" s="74" customFormat="1" ht="22.5" customHeight="1">
      <c r="A14" s="173"/>
      <c r="B14" s="166"/>
      <c r="C14" s="167" t="s">
        <v>291</v>
      </c>
      <c r="D14" s="168"/>
      <c r="E14" s="167" t="s">
        <v>279</v>
      </c>
      <c r="F14" s="168"/>
      <c r="G14" s="172" t="s">
        <v>292</v>
      </c>
      <c r="H14" s="168"/>
    </row>
    <row r="15" spans="1:8" s="74" customFormat="1" ht="22.5" customHeight="1">
      <c r="A15" s="173"/>
      <c r="B15" s="166"/>
      <c r="C15" s="167" t="s">
        <v>293</v>
      </c>
      <c r="D15" s="168"/>
      <c r="E15" s="167" t="s">
        <v>294</v>
      </c>
      <c r="F15" s="168"/>
      <c r="G15" s="172" t="s">
        <v>295</v>
      </c>
      <c r="H15" s="168"/>
    </row>
    <row r="16" spans="1:10" s="74" customFormat="1" ht="22.5" customHeight="1">
      <c r="A16" s="174"/>
      <c r="B16" s="175"/>
      <c r="C16" s="167" t="s">
        <v>296</v>
      </c>
      <c r="D16" s="168"/>
      <c r="E16" s="167" t="s">
        <v>297</v>
      </c>
      <c r="F16" s="168"/>
      <c r="G16" s="172" t="s">
        <v>298</v>
      </c>
      <c r="H16" s="168"/>
      <c r="J16" s="151"/>
    </row>
    <row r="17" spans="1:8" s="74" customFormat="1" ht="22.5" customHeight="1">
      <c r="A17" s="176"/>
      <c r="B17" s="175"/>
      <c r="C17" s="167" t="s">
        <v>299</v>
      </c>
      <c r="D17" s="168"/>
      <c r="E17" s="167" t="s">
        <v>300</v>
      </c>
      <c r="F17" s="168"/>
      <c r="G17" s="172" t="s">
        <v>301</v>
      </c>
      <c r="H17" s="168"/>
    </row>
    <row r="18" spans="1:8" s="74" customFormat="1" ht="22.5" customHeight="1">
      <c r="A18" s="176"/>
      <c r="B18" s="175"/>
      <c r="C18" s="167" t="s">
        <v>302</v>
      </c>
      <c r="D18" s="168"/>
      <c r="E18" s="167" t="s">
        <v>303</v>
      </c>
      <c r="F18" s="168"/>
      <c r="G18" s="172" t="s">
        <v>304</v>
      </c>
      <c r="H18" s="168"/>
    </row>
    <row r="19" spans="1:8" s="74" customFormat="1" ht="22.5" customHeight="1">
      <c r="A19" s="173"/>
      <c r="B19" s="175"/>
      <c r="C19" s="167" t="s">
        <v>305</v>
      </c>
      <c r="D19" s="168"/>
      <c r="E19" s="167" t="s">
        <v>306</v>
      </c>
      <c r="F19" s="168"/>
      <c r="G19" s="172" t="s">
        <v>307</v>
      </c>
      <c r="H19" s="168"/>
    </row>
    <row r="20" spans="1:8" s="74" customFormat="1" ht="22.5" customHeight="1">
      <c r="A20" s="173"/>
      <c r="B20" s="166"/>
      <c r="C20" s="167" t="s">
        <v>308</v>
      </c>
      <c r="D20" s="168"/>
      <c r="E20" s="167" t="s">
        <v>309</v>
      </c>
      <c r="F20" s="168"/>
      <c r="G20" s="172" t="s">
        <v>310</v>
      </c>
      <c r="H20" s="168"/>
    </row>
    <row r="21" spans="1:8" s="74" customFormat="1" ht="22.5" customHeight="1">
      <c r="A21" s="174"/>
      <c r="B21" s="166"/>
      <c r="C21" s="176"/>
      <c r="D21" s="168"/>
      <c r="E21" s="167" t="s">
        <v>311</v>
      </c>
      <c r="F21" s="168"/>
      <c r="G21" s="147"/>
      <c r="H21" s="168"/>
    </row>
    <row r="22" spans="1:8" s="74" customFormat="1" ht="18" customHeight="1">
      <c r="A22" s="176"/>
      <c r="B22" s="166"/>
      <c r="C22" s="176"/>
      <c r="D22" s="168"/>
      <c r="E22" s="177" t="s">
        <v>312</v>
      </c>
      <c r="F22" s="168"/>
      <c r="H22" s="168"/>
    </row>
    <row r="23" spans="1:8" s="74" customFormat="1" ht="19.5" customHeight="1">
      <c r="A23" s="176"/>
      <c r="B23" s="166"/>
      <c r="C23" s="176"/>
      <c r="D23" s="168"/>
      <c r="E23" s="177" t="s">
        <v>313</v>
      </c>
      <c r="F23" s="168"/>
      <c r="G23" s="177"/>
      <c r="H23" s="168"/>
    </row>
    <row r="24" spans="1:8" s="74" customFormat="1" ht="21.75" customHeight="1">
      <c r="A24" s="176"/>
      <c r="B24" s="166"/>
      <c r="C24" s="167"/>
      <c r="D24" s="178"/>
      <c r="E24" s="177" t="s">
        <v>314</v>
      </c>
      <c r="F24" s="168"/>
      <c r="G24" s="177"/>
      <c r="H24" s="168"/>
    </row>
    <row r="25" spans="1:8" s="74" customFormat="1" ht="23.25" customHeight="1">
      <c r="A25" s="176"/>
      <c r="B25" s="166"/>
      <c r="C25" s="167"/>
      <c r="D25" s="178"/>
      <c r="E25" s="165"/>
      <c r="F25" s="179"/>
      <c r="G25" s="165"/>
      <c r="H25" s="179"/>
    </row>
    <row r="26" spans="1:8" s="74" customFormat="1" ht="18" customHeight="1">
      <c r="A26" s="163" t="s">
        <v>127</v>
      </c>
      <c r="B26" s="175">
        <f>SUM(B6,B9,B10,B12,B13,B14,B15)</f>
        <v>0</v>
      </c>
      <c r="C26" s="163" t="s">
        <v>128</v>
      </c>
      <c r="D26" s="178">
        <f>SUM(D6:D20)</f>
        <v>0</v>
      </c>
      <c r="E26" s="163" t="s">
        <v>128</v>
      </c>
      <c r="F26" s="179">
        <f>SUM(F6,F11,F21,F22,F23)</f>
        <v>0</v>
      </c>
      <c r="G26" s="163" t="s">
        <v>128</v>
      </c>
      <c r="H26" s="179">
        <f>SUM(H6,H11,H21,H22,H23)</f>
        <v>0</v>
      </c>
    </row>
    <row r="27" spans="2:8" s="74" customFormat="1" ht="12.75" customHeight="1">
      <c r="B27" s="180"/>
      <c r="D27" s="180"/>
      <c r="F27" s="180"/>
      <c r="H27" s="180"/>
    </row>
    <row r="28" spans="2:8" s="74" customFormat="1" ht="12.75" customHeight="1">
      <c r="B28" s="180"/>
      <c r="D28" s="180"/>
      <c r="F28" s="180"/>
      <c r="H28" s="180"/>
    </row>
    <row r="29" spans="2:8" s="74" customFormat="1" ht="12.75" customHeight="1">
      <c r="B29" s="180"/>
      <c r="D29" s="180"/>
      <c r="F29" s="180"/>
      <c r="H29" s="180"/>
    </row>
    <row r="30" spans="2:8" s="74" customFormat="1" ht="12.75" customHeight="1">
      <c r="B30" s="180"/>
      <c r="D30" s="180"/>
      <c r="F30" s="180"/>
      <c r="H30" s="180"/>
    </row>
    <row r="31" spans="2:8" s="74" customFormat="1" ht="12.75" customHeight="1">
      <c r="B31" s="180"/>
      <c r="D31" s="180"/>
      <c r="F31" s="180"/>
      <c r="H31" s="180"/>
    </row>
    <row r="32" spans="2:8" s="74" customFormat="1" ht="12.75" customHeight="1">
      <c r="B32" s="180"/>
      <c r="D32" s="180"/>
      <c r="F32" s="180"/>
      <c r="H32" s="180"/>
    </row>
    <row r="33" spans="2:8" s="74" customFormat="1" ht="12.75" customHeight="1">
      <c r="B33" s="180"/>
      <c r="D33" s="180"/>
      <c r="F33" s="180"/>
      <c r="H33" s="180"/>
    </row>
    <row r="34" spans="2:8" s="74" customFormat="1" ht="12.75" customHeight="1">
      <c r="B34" s="180"/>
      <c r="D34" s="180"/>
      <c r="F34" s="180"/>
      <c r="H34" s="180"/>
    </row>
    <row r="35" spans="2:8" s="74" customFormat="1" ht="12.75" customHeight="1">
      <c r="B35" s="180"/>
      <c r="D35" s="180"/>
      <c r="F35" s="180"/>
      <c r="H35" s="180"/>
    </row>
    <row r="36" spans="2:8" s="74" customFormat="1" ht="12.75" customHeight="1">
      <c r="B36" s="180"/>
      <c r="D36" s="180"/>
      <c r="F36" s="180"/>
      <c r="H36" s="180"/>
    </row>
    <row r="37" spans="2:8" s="74" customFormat="1" ht="12.75" customHeight="1">
      <c r="B37" s="180"/>
      <c r="D37" s="180"/>
      <c r="F37" s="180"/>
      <c r="H37" s="180"/>
    </row>
    <row r="38" spans="2:8" s="74" customFormat="1" ht="12.75" customHeight="1">
      <c r="B38" s="180"/>
      <c r="D38" s="180"/>
      <c r="F38" s="180"/>
      <c r="H38" s="180"/>
    </row>
    <row r="39" spans="2:4" s="74" customFormat="1" ht="12.75" customHeight="1">
      <c r="B39" s="180"/>
      <c r="D39" s="180"/>
    </row>
    <row r="40" spans="2:4" ht="12.75" customHeight="1">
      <c r="B40" s="181"/>
      <c r="D40" s="181"/>
    </row>
    <row r="41" spans="2:4" ht="12.75" customHeight="1">
      <c r="B41" s="181"/>
      <c r="D41" s="181"/>
    </row>
    <row r="42" ht="12.75" customHeight="1">
      <c r="B42" s="181"/>
    </row>
    <row r="43" ht="12.75" customHeight="1">
      <c r="B43" s="181"/>
    </row>
    <row r="44" ht="12.75" customHeight="1">
      <c r="B44" s="18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6" sqref="B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74" customFormat="1" ht="30" customHeight="1">
      <c r="A1" s="77" t="s">
        <v>31</v>
      </c>
    </row>
    <row r="2" spans="1:4" ht="28.5" customHeight="1">
      <c r="A2" s="108" t="s">
        <v>32</v>
      </c>
      <c r="B2" s="108"/>
      <c r="C2" s="108"/>
      <c r="D2" s="108"/>
    </row>
    <row r="3" ht="30" customHeight="1">
      <c r="D3" s="107" t="s">
        <v>47</v>
      </c>
    </row>
    <row r="4" spans="1:4" s="74" customFormat="1" ht="30" customHeight="1">
      <c r="A4" s="140" t="s">
        <v>138</v>
      </c>
      <c r="B4" s="88" t="s">
        <v>315</v>
      </c>
      <c r="C4" s="140" t="s">
        <v>316</v>
      </c>
      <c r="D4" s="140" t="s">
        <v>317</v>
      </c>
    </row>
    <row r="5" spans="1:4" s="74" customFormat="1" ht="30" customHeight="1">
      <c r="A5" s="148" t="s">
        <v>153</v>
      </c>
      <c r="B5" s="148" t="s">
        <v>153</v>
      </c>
      <c r="C5" s="148" t="s">
        <v>153</v>
      </c>
      <c r="D5" s="149" t="s">
        <v>153</v>
      </c>
    </row>
    <row r="6" spans="1:4" s="74" customFormat="1" ht="30" customHeight="1">
      <c r="A6" s="142"/>
      <c r="B6" s="105" t="s">
        <v>154</v>
      </c>
      <c r="C6" s="105">
        <v>800</v>
      </c>
      <c r="D6" s="150" t="s">
        <v>318</v>
      </c>
    </row>
    <row r="7" spans="1:4" s="74" customFormat="1" ht="30" customHeight="1">
      <c r="A7" s="142"/>
      <c r="B7" s="142"/>
      <c r="C7" s="142"/>
      <c r="D7" s="142"/>
    </row>
    <row r="8" spans="1:4" s="74" customFormat="1" ht="30" customHeight="1">
      <c r="A8" s="142"/>
      <c r="B8" s="142"/>
      <c r="C8" s="142"/>
      <c r="D8" s="142"/>
    </row>
    <row r="9" spans="1:4" s="74" customFormat="1" ht="30" customHeight="1">
      <c r="A9" s="142"/>
      <c r="B9" s="142"/>
      <c r="C9" s="142"/>
      <c r="D9" s="142"/>
    </row>
    <row r="10" spans="1:4" s="74" customFormat="1" ht="30" customHeight="1">
      <c r="A10" s="142"/>
      <c r="B10" s="142"/>
      <c r="C10" s="142"/>
      <c r="D10" s="142"/>
    </row>
    <row r="11" spans="1:4" s="74" customFormat="1" ht="30" customHeight="1">
      <c r="A11" s="142"/>
      <c r="B11" s="142"/>
      <c r="C11" s="142"/>
      <c r="D11" s="147"/>
    </row>
    <row r="12" spans="1:4" s="74" customFormat="1" ht="30" customHeight="1">
      <c r="A12" s="142"/>
      <c r="B12" s="142"/>
      <c r="C12" s="142"/>
      <c r="D12" s="147"/>
    </row>
    <row r="13" spans="1:4" s="74" customFormat="1" ht="30" customHeight="1">
      <c r="A13" s="142"/>
      <c r="B13" s="142"/>
      <c r="C13" s="142"/>
      <c r="D13" s="147"/>
    </row>
    <row r="14" spans="1:2" s="74" customFormat="1" ht="30" customHeight="1">
      <c r="A14" s="151"/>
      <c r="B14" s="151"/>
    </row>
    <row r="15" spans="1:3" s="74" customFormat="1" ht="12.75" customHeight="1">
      <c r="A15" s="151"/>
      <c r="B15" s="151"/>
      <c r="C15" s="151"/>
    </row>
    <row r="16" spans="1:3" s="74" customFormat="1" ht="12.75" customHeight="1">
      <c r="A16" s="151"/>
      <c r="B16" s="151"/>
      <c r="C16" s="151"/>
    </row>
    <row r="17" s="74" customFormat="1" ht="12.75" customHeight="1">
      <c r="B17" s="151"/>
    </row>
    <row r="18" s="74"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D9" sqref="D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77" t="s">
        <v>33</v>
      </c>
      <c r="B1" s="99"/>
    </row>
    <row r="2" spans="1:11" ht="28.5" customHeight="1">
      <c r="A2" s="78" t="s">
        <v>34</v>
      </c>
      <c r="B2" s="78"/>
      <c r="C2" s="78"/>
      <c r="D2" s="78"/>
      <c r="E2" s="78"/>
      <c r="F2" s="78"/>
      <c r="G2" s="78"/>
      <c r="H2" s="78"/>
      <c r="I2" s="78"/>
      <c r="J2" s="78"/>
      <c r="K2" s="78"/>
    </row>
    <row r="3" s="74" customFormat="1" ht="22.5" customHeight="1">
      <c r="K3" s="107" t="s">
        <v>47</v>
      </c>
    </row>
    <row r="4" spans="1:11" s="74" customFormat="1" ht="22.5" customHeight="1">
      <c r="A4" s="140" t="s">
        <v>319</v>
      </c>
      <c r="B4" s="140" t="s">
        <v>320</v>
      </c>
      <c r="C4" s="88" t="s">
        <v>321</v>
      </c>
      <c r="D4" s="140" t="s">
        <v>322</v>
      </c>
      <c r="E4" s="140" t="s">
        <v>323</v>
      </c>
      <c r="F4" s="140" t="s">
        <v>324</v>
      </c>
      <c r="G4" s="140" t="s">
        <v>325</v>
      </c>
      <c r="H4" s="140" t="s">
        <v>326</v>
      </c>
      <c r="I4" s="140" t="s">
        <v>327</v>
      </c>
      <c r="J4" s="140" t="s">
        <v>328</v>
      </c>
      <c r="K4" s="140" t="s">
        <v>168</v>
      </c>
    </row>
    <row r="5" spans="1:11" s="74" customFormat="1" ht="27" customHeight="1">
      <c r="A5" s="141">
        <v>1</v>
      </c>
      <c r="B5" s="141">
        <v>2</v>
      </c>
      <c r="C5" s="141">
        <v>3</v>
      </c>
      <c r="D5" s="141">
        <v>4</v>
      </c>
      <c r="E5" s="141">
        <v>5</v>
      </c>
      <c r="F5" s="141">
        <v>6</v>
      </c>
      <c r="G5" s="141">
        <v>9</v>
      </c>
      <c r="H5" s="141">
        <v>10</v>
      </c>
      <c r="I5" s="141">
        <v>11</v>
      </c>
      <c r="J5" s="141">
        <v>12</v>
      </c>
      <c r="K5" s="146"/>
    </row>
    <row r="6" spans="1:11" s="74" customFormat="1" ht="27" customHeight="1">
      <c r="A6" s="142"/>
      <c r="B6" s="142"/>
      <c r="C6" s="142"/>
      <c r="D6" s="142"/>
      <c r="E6" s="142"/>
      <c r="F6" s="142"/>
      <c r="G6" s="142"/>
      <c r="H6" s="142"/>
      <c r="I6" s="142"/>
      <c r="J6" s="142"/>
      <c r="K6" s="142"/>
    </row>
    <row r="7" spans="1:11" s="74" customFormat="1" ht="27" customHeight="1">
      <c r="A7" s="142"/>
      <c r="B7" s="142"/>
      <c r="C7" s="142"/>
      <c r="D7" s="142"/>
      <c r="E7" s="142"/>
      <c r="F7" s="142"/>
      <c r="G7" s="142"/>
      <c r="H7" s="142"/>
      <c r="I7" s="142"/>
      <c r="J7" s="142"/>
      <c r="K7" s="142"/>
    </row>
    <row r="8" spans="1:11" s="74" customFormat="1" ht="27" customHeight="1">
      <c r="A8" s="142"/>
      <c r="B8" s="142"/>
      <c r="C8" s="142"/>
      <c r="D8" s="142"/>
      <c r="E8" s="142"/>
      <c r="F8" s="142"/>
      <c r="G8" s="142"/>
      <c r="H8" s="142"/>
      <c r="I8" s="142"/>
      <c r="J8" s="142"/>
      <c r="K8" s="142"/>
    </row>
    <row r="9" spans="1:11" s="74" customFormat="1" ht="27" customHeight="1">
      <c r="A9" s="142"/>
      <c r="B9" s="142"/>
      <c r="C9" s="142"/>
      <c r="D9" s="142"/>
      <c r="E9" s="142"/>
      <c r="F9" s="142"/>
      <c r="G9" s="142"/>
      <c r="H9" s="142"/>
      <c r="I9" s="142"/>
      <c r="J9" s="142"/>
      <c r="K9" s="142"/>
    </row>
    <row r="10" spans="1:11" s="74" customFormat="1" ht="27" customHeight="1">
      <c r="A10" s="142"/>
      <c r="B10" s="142"/>
      <c r="C10" s="142"/>
      <c r="D10" s="142"/>
      <c r="E10" s="142"/>
      <c r="F10" s="142"/>
      <c r="G10" s="142"/>
      <c r="H10" s="142"/>
      <c r="I10" s="142"/>
      <c r="J10" s="142"/>
      <c r="K10" s="142"/>
    </row>
    <row r="11" spans="1:11" s="74" customFormat="1" ht="27" customHeight="1">
      <c r="A11" s="142"/>
      <c r="B11" s="142"/>
      <c r="C11" s="142"/>
      <c r="D11" s="142"/>
      <c r="E11" s="142"/>
      <c r="F11" s="142"/>
      <c r="G11" s="142"/>
      <c r="H11" s="142"/>
      <c r="I11" s="142"/>
      <c r="J11" s="142"/>
      <c r="K11" s="147"/>
    </row>
    <row r="12" spans="1:11" s="74" customFormat="1" ht="27" customHeight="1">
      <c r="A12" s="142"/>
      <c r="B12" s="142"/>
      <c r="C12" s="142"/>
      <c r="D12" s="142"/>
      <c r="E12" s="142"/>
      <c r="F12" s="142"/>
      <c r="G12" s="142"/>
      <c r="H12" s="142"/>
      <c r="I12" s="142"/>
      <c r="J12" s="142"/>
      <c r="K12" s="147"/>
    </row>
    <row r="13" spans="1:11" s="74" customFormat="1" ht="27" customHeight="1">
      <c r="A13" s="142"/>
      <c r="B13" s="142"/>
      <c r="C13" s="142"/>
      <c r="D13" s="142"/>
      <c r="E13" s="142"/>
      <c r="F13" s="142"/>
      <c r="G13" s="142"/>
      <c r="H13" s="142"/>
      <c r="I13" s="142"/>
      <c r="J13" s="142"/>
      <c r="K13" s="147"/>
    </row>
    <row r="14" spans="1:11" s="74" customFormat="1" ht="18.75" customHeight="1">
      <c r="A14" s="143" t="s">
        <v>329</v>
      </c>
      <c r="B14" s="144"/>
      <c r="C14" s="144"/>
      <c r="D14" s="144"/>
      <c r="E14" s="144"/>
      <c r="F14" s="144"/>
      <c r="G14" s="144"/>
      <c r="H14" s="144"/>
      <c r="I14" s="144"/>
      <c r="J14" s="144"/>
      <c r="K14" s="144"/>
    </row>
    <row r="15" spans="1:10" ht="12.75" customHeight="1">
      <c r="A15" s="99"/>
      <c r="B15" s="99"/>
      <c r="C15" s="99"/>
      <c r="D15" s="99"/>
      <c r="E15" s="99"/>
      <c r="F15" s="99"/>
      <c r="G15" s="99"/>
      <c r="H15" s="99"/>
      <c r="I15" s="99"/>
      <c r="J15" s="99"/>
    </row>
    <row r="16" spans="1:10" ht="12.75" customHeight="1">
      <c r="A16" s="99"/>
      <c r="B16" s="99"/>
      <c r="C16" s="99"/>
      <c r="D16" s="99"/>
      <c r="E16" s="99"/>
      <c r="F16" s="99"/>
      <c r="G16" s="99"/>
      <c r="H16" s="99"/>
      <c r="I16" s="99"/>
      <c r="J16" s="99"/>
    </row>
    <row r="17" ht="12.75" customHeight="1">
      <c r="C17" s="99"/>
    </row>
    <row r="19" ht="12.75" customHeight="1">
      <c r="E19" s="145"/>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7" t="s">
        <v>36</v>
      </c>
    </row>
    <row r="2" spans="1:16" ht="23.25" customHeight="1">
      <c r="A2" s="108" t="s">
        <v>37</v>
      </c>
      <c r="B2" s="108"/>
      <c r="C2" s="108"/>
      <c r="D2" s="108"/>
      <c r="E2" s="108"/>
      <c r="F2" s="108"/>
      <c r="G2" s="108"/>
      <c r="H2" s="108"/>
      <c r="I2" s="108"/>
      <c r="J2" s="108"/>
      <c r="K2" s="108"/>
      <c r="L2" s="108"/>
      <c r="M2" s="108"/>
      <c r="N2" s="108"/>
      <c r="O2" s="108"/>
      <c r="P2" s="133"/>
    </row>
    <row r="3" ht="26.25" customHeight="1">
      <c r="P3" s="134" t="s">
        <v>47</v>
      </c>
    </row>
    <row r="4" spans="1:16" ht="30" customHeight="1">
      <c r="A4" s="109" t="s">
        <v>330</v>
      </c>
      <c r="B4" s="109"/>
      <c r="C4" s="109"/>
      <c r="D4" s="109" t="s">
        <v>138</v>
      </c>
      <c r="E4" s="110" t="s">
        <v>331</v>
      </c>
      <c r="F4" s="109" t="s">
        <v>332</v>
      </c>
      <c r="G4" s="111" t="s">
        <v>333</v>
      </c>
      <c r="H4" s="112" t="s">
        <v>334</v>
      </c>
      <c r="I4" s="109" t="s">
        <v>335</v>
      </c>
      <c r="J4" s="109" t="s">
        <v>336</v>
      </c>
      <c r="K4" s="109"/>
      <c r="L4" s="109" t="s">
        <v>337</v>
      </c>
      <c r="M4" s="109"/>
      <c r="N4" s="135" t="s">
        <v>338</v>
      </c>
      <c r="O4" s="109" t="s">
        <v>339</v>
      </c>
      <c r="P4" s="136" t="s">
        <v>340</v>
      </c>
    </row>
    <row r="5" spans="1:16" ht="19.5" customHeight="1">
      <c r="A5" s="113" t="s">
        <v>341</v>
      </c>
      <c r="B5" s="113" t="s">
        <v>342</v>
      </c>
      <c r="C5" s="113" t="s">
        <v>343</v>
      </c>
      <c r="D5" s="109"/>
      <c r="E5" s="110"/>
      <c r="F5" s="109"/>
      <c r="G5" s="114"/>
      <c r="H5" s="112"/>
      <c r="I5" s="109"/>
      <c r="J5" s="109" t="s">
        <v>341</v>
      </c>
      <c r="K5" s="109" t="s">
        <v>342</v>
      </c>
      <c r="L5" s="109" t="s">
        <v>341</v>
      </c>
      <c r="M5" s="109" t="s">
        <v>342</v>
      </c>
      <c r="N5" s="137"/>
      <c r="O5" s="109"/>
      <c r="P5" s="136"/>
    </row>
    <row r="6" spans="1:16" ht="19.5" customHeight="1">
      <c r="A6" s="115" t="s">
        <v>153</v>
      </c>
      <c r="B6" s="115" t="s">
        <v>153</v>
      </c>
      <c r="C6" s="115" t="s">
        <v>153</v>
      </c>
      <c r="D6" s="115" t="s">
        <v>153</v>
      </c>
      <c r="E6" s="115" t="s">
        <v>153</v>
      </c>
      <c r="F6" s="116" t="s">
        <v>153</v>
      </c>
      <c r="G6" s="115" t="s">
        <v>153</v>
      </c>
      <c r="H6" s="115" t="s">
        <v>153</v>
      </c>
      <c r="I6" s="115" t="s">
        <v>153</v>
      </c>
      <c r="J6" s="115" t="s">
        <v>153</v>
      </c>
      <c r="K6" s="115" t="s">
        <v>153</v>
      </c>
      <c r="L6" s="115" t="s">
        <v>153</v>
      </c>
      <c r="M6" s="115" t="s">
        <v>153</v>
      </c>
      <c r="N6" s="115" t="s">
        <v>153</v>
      </c>
      <c r="O6" s="115" t="s">
        <v>153</v>
      </c>
      <c r="P6" s="115" t="s">
        <v>153</v>
      </c>
    </row>
    <row r="7" spans="1:16" ht="25.5" customHeight="1">
      <c r="A7" s="117"/>
      <c r="B7" s="118"/>
      <c r="C7" s="119"/>
      <c r="D7" s="106"/>
      <c r="E7" s="106" t="s">
        <v>344</v>
      </c>
      <c r="F7" s="120"/>
      <c r="G7" s="118"/>
      <c r="H7" s="118"/>
      <c r="I7" s="118"/>
      <c r="J7" s="117"/>
      <c r="K7" s="120"/>
      <c r="L7" s="118"/>
      <c r="M7" s="118"/>
      <c r="N7" s="118"/>
      <c r="O7" s="138">
        <v>217</v>
      </c>
      <c r="P7" s="138"/>
    </row>
    <row r="8" spans="1:16" ht="25.5" customHeight="1">
      <c r="A8" s="117"/>
      <c r="B8" s="118"/>
      <c r="C8" s="119"/>
      <c r="D8" s="106"/>
      <c r="E8" s="106" t="s">
        <v>345</v>
      </c>
      <c r="F8" s="121"/>
      <c r="G8" s="118"/>
      <c r="H8" s="118"/>
      <c r="I8" s="118"/>
      <c r="J8" s="117"/>
      <c r="K8" s="120"/>
      <c r="L8" s="118"/>
      <c r="M8" s="118"/>
      <c r="N8" s="118"/>
      <c r="O8" s="138">
        <v>217</v>
      </c>
      <c r="P8" s="138"/>
    </row>
    <row r="9" spans="1:17" ht="25.5" customHeight="1">
      <c r="A9" s="122">
        <v>206</v>
      </c>
      <c r="B9" s="123" t="s">
        <v>346</v>
      </c>
      <c r="C9" s="124" t="s">
        <v>347</v>
      </c>
      <c r="D9" s="125"/>
      <c r="E9" s="125"/>
      <c r="F9" s="106" t="s">
        <v>348</v>
      </c>
      <c r="G9" s="106" t="s">
        <v>349</v>
      </c>
      <c r="H9" s="125"/>
      <c r="I9" s="125">
        <v>2</v>
      </c>
      <c r="J9" s="122">
        <v>20607</v>
      </c>
      <c r="K9" s="125"/>
      <c r="L9" s="125"/>
      <c r="M9" s="125"/>
      <c r="N9" s="125">
        <v>2019</v>
      </c>
      <c r="O9" s="138">
        <v>100</v>
      </c>
      <c r="P9" s="139"/>
      <c r="Q9" s="99"/>
    </row>
    <row r="10" spans="1:17" ht="25.5" customHeight="1">
      <c r="A10" s="122">
        <v>206</v>
      </c>
      <c r="B10" s="123" t="s">
        <v>346</v>
      </c>
      <c r="C10" s="124" t="s">
        <v>347</v>
      </c>
      <c r="D10" s="126"/>
      <c r="E10" s="126"/>
      <c r="F10" s="106" t="s">
        <v>348</v>
      </c>
      <c r="G10" s="127" t="s">
        <v>350</v>
      </c>
      <c r="H10" s="128" t="s">
        <v>351</v>
      </c>
      <c r="I10" s="125">
        <v>1</v>
      </c>
      <c r="J10" s="122">
        <v>20607</v>
      </c>
      <c r="K10" s="125"/>
      <c r="L10" s="125"/>
      <c r="M10" s="125"/>
      <c r="N10" s="125">
        <v>2019</v>
      </c>
      <c r="O10" s="138">
        <v>48</v>
      </c>
      <c r="P10" s="139"/>
      <c r="Q10" s="99"/>
    </row>
    <row r="11" spans="1:17" ht="25.5" customHeight="1">
      <c r="A11" s="122">
        <v>206</v>
      </c>
      <c r="B11" s="123" t="s">
        <v>346</v>
      </c>
      <c r="C11" s="124" t="s">
        <v>347</v>
      </c>
      <c r="D11" s="125"/>
      <c r="E11" s="125"/>
      <c r="F11" s="106" t="s">
        <v>348</v>
      </c>
      <c r="G11" s="129" t="s">
        <v>352</v>
      </c>
      <c r="H11" s="128" t="s">
        <v>353</v>
      </c>
      <c r="I11" s="125">
        <v>2</v>
      </c>
      <c r="J11" s="122">
        <v>20607</v>
      </c>
      <c r="K11" s="125"/>
      <c r="L11" s="125"/>
      <c r="M11" s="125"/>
      <c r="N11" s="125">
        <v>2019</v>
      </c>
      <c r="O11" s="138">
        <v>39</v>
      </c>
      <c r="P11" s="139"/>
      <c r="Q11" s="99"/>
    </row>
    <row r="12" spans="1:17" ht="25.5" customHeight="1">
      <c r="A12" s="122">
        <v>206</v>
      </c>
      <c r="B12" s="123" t="s">
        <v>346</v>
      </c>
      <c r="C12" s="124" t="s">
        <v>347</v>
      </c>
      <c r="D12" s="130"/>
      <c r="E12" s="130"/>
      <c r="F12" s="106" t="s">
        <v>348</v>
      </c>
      <c r="G12" s="131" t="s">
        <v>354</v>
      </c>
      <c r="H12" s="125"/>
      <c r="I12" s="125">
        <v>2</v>
      </c>
      <c r="J12" s="122">
        <v>20607</v>
      </c>
      <c r="K12" s="125"/>
      <c r="L12" s="125"/>
      <c r="M12" s="125"/>
      <c r="N12" s="125">
        <v>2019</v>
      </c>
      <c r="O12" s="138">
        <v>30</v>
      </c>
      <c r="P12" s="139"/>
      <c r="Q12" s="99"/>
    </row>
    <row r="13" spans="1:16" ht="25.5" customHeight="1">
      <c r="A13" s="122"/>
      <c r="B13" s="123"/>
      <c r="C13" s="124"/>
      <c r="D13" s="125"/>
      <c r="E13" s="125" t="s">
        <v>355</v>
      </c>
      <c r="F13" s="106"/>
      <c r="G13" s="132"/>
      <c r="H13" s="125"/>
      <c r="I13" s="125"/>
      <c r="J13" s="122"/>
      <c r="K13" s="125"/>
      <c r="L13" s="125"/>
      <c r="M13" s="125"/>
      <c r="N13" s="125"/>
      <c r="O13" s="138">
        <v>150</v>
      </c>
      <c r="P13" s="138"/>
    </row>
    <row r="14" spans="1:16" ht="25.5" customHeight="1">
      <c r="A14" s="122">
        <v>206</v>
      </c>
      <c r="B14" s="123" t="s">
        <v>346</v>
      </c>
      <c r="C14" s="124" t="s">
        <v>347</v>
      </c>
      <c r="D14" s="125"/>
      <c r="E14" s="125"/>
      <c r="F14" s="106" t="s">
        <v>356</v>
      </c>
      <c r="G14" s="125" t="s">
        <v>357</v>
      </c>
      <c r="H14" s="125"/>
      <c r="I14" s="125">
        <v>5</v>
      </c>
      <c r="J14" s="122">
        <v>20607</v>
      </c>
      <c r="K14" s="125"/>
      <c r="L14" s="125"/>
      <c r="M14" s="125"/>
      <c r="N14" s="125">
        <v>2019</v>
      </c>
      <c r="O14" s="138">
        <v>150</v>
      </c>
      <c r="P14" s="138"/>
    </row>
    <row r="15" ht="12.75" customHeight="1">
      <c r="O15" s="99"/>
    </row>
    <row r="16" ht="12.75" customHeight="1">
      <c r="O16" s="99"/>
    </row>
    <row r="17" ht="12.75" customHeight="1">
      <c r="O17" s="99"/>
    </row>
    <row r="18" ht="12.75" customHeight="1">
      <c r="O18" s="99"/>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10" sqref="B10"/>
    </sheetView>
  </sheetViews>
  <sheetFormatPr defaultColWidth="9.16015625" defaultRowHeight="12.75" customHeight="1"/>
  <cols>
    <col min="1" max="1" width="11.66015625" style="0" customWidth="1"/>
    <col min="2" max="2" width="18.83203125" style="76"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7" t="s">
        <v>38</v>
      </c>
    </row>
    <row r="2" spans="1:29" ht="28.5" customHeight="1">
      <c r="A2" s="78" t="s">
        <v>39</v>
      </c>
      <c r="B2" s="79"/>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2:29" s="74" customFormat="1" ht="22.5" customHeight="1">
      <c r="B3" s="80"/>
      <c r="AC3" s="107" t="s">
        <v>47</v>
      </c>
    </row>
    <row r="4" spans="1:29" s="74" customFormat="1" ht="24.75" customHeight="1">
      <c r="A4" s="81" t="s">
        <v>138</v>
      </c>
      <c r="B4" s="82" t="s">
        <v>139</v>
      </c>
      <c r="C4" s="83" t="s">
        <v>358</v>
      </c>
      <c r="D4" s="84"/>
      <c r="E4" s="84"/>
      <c r="F4" s="84"/>
      <c r="G4" s="84"/>
      <c r="H4" s="84"/>
      <c r="I4" s="84"/>
      <c r="J4" s="84"/>
      <c r="K4" s="100"/>
      <c r="L4" s="83" t="s">
        <v>359</v>
      </c>
      <c r="M4" s="84"/>
      <c r="N4" s="84"/>
      <c r="O4" s="84"/>
      <c r="P4" s="84"/>
      <c r="Q4" s="84"/>
      <c r="R4" s="84"/>
      <c r="S4" s="84"/>
      <c r="T4" s="100"/>
      <c r="U4" s="83" t="s">
        <v>360</v>
      </c>
      <c r="V4" s="84"/>
      <c r="W4" s="84"/>
      <c r="X4" s="84"/>
      <c r="Y4" s="84"/>
      <c r="Z4" s="84"/>
      <c r="AA4" s="84"/>
      <c r="AB4" s="84"/>
      <c r="AC4" s="100"/>
    </row>
    <row r="5" spans="1:29" s="74" customFormat="1" ht="24.75" customHeight="1">
      <c r="A5" s="81"/>
      <c r="B5" s="82"/>
      <c r="C5" s="85" t="s">
        <v>142</v>
      </c>
      <c r="D5" s="83" t="s">
        <v>361</v>
      </c>
      <c r="E5" s="84"/>
      <c r="F5" s="84"/>
      <c r="G5" s="84"/>
      <c r="H5" s="84"/>
      <c r="I5" s="100"/>
      <c r="J5" s="101" t="s">
        <v>362</v>
      </c>
      <c r="K5" s="101" t="s">
        <v>363</v>
      </c>
      <c r="L5" s="85" t="s">
        <v>142</v>
      </c>
      <c r="M5" s="83" t="s">
        <v>361</v>
      </c>
      <c r="N5" s="84"/>
      <c r="O5" s="84"/>
      <c r="P5" s="84"/>
      <c r="Q5" s="84"/>
      <c r="R5" s="100"/>
      <c r="S5" s="101" t="s">
        <v>362</v>
      </c>
      <c r="T5" s="101" t="s">
        <v>363</v>
      </c>
      <c r="U5" s="85" t="s">
        <v>142</v>
      </c>
      <c r="V5" s="83" t="s">
        <v>361</v>
      </c>
      <c r="W5" s="84"/>
      <c r="X5" s="84"/>
      <c r="Y5" s="84"/>
      <c r="Z5" s="84"/>
      <c r="AA5" s="100"/>
      <c r="AB5" s="101" t="s">
        <v>362</v>
      </c>
      <c r="AC5" s="101" t="s">
        <v>363</v>
      </c>
    </row>
    <row r="6" spans="1:29" s="74" customFormat="1" ht="24.75" customHeight="1">
      <c r="A6" s="81"/>
      <c r="B6" s="82"/>
      <c r="C6" s="86"/>
      <c r="D6" s="82" t="s">
        <v>151</v>
      </c>
      <c r="E6" s="82" t="s">
        <v>364</v>
      </c>
      <c r="F6" s="82" t="s">
        <v>365</v>
      </c>
      <c r="G6" s="82" t="s">
        <v>366</v>
      </c>
      <c r="H6" s="82"/>
      <c r="I6" s="82"/>
      <c r="J6" s="102"/>
      <c r="K6" s="102"/>
      <c r="L6" s="86"/>
      <c r="M6" s="82" t="s">
        <v>151</v>
      </c>
      <c r="N6" s="82" t="s">
        <v>364</v>
      </c>
      <c r="O6" s="82" t="s">
        <v>365</v>
      </c>
      <c r="P6" s="82" t="s">
        <v>366</v>
      </c>
      <c r="Q6" s="82"/>
      <c r="R6" s="82"/>
      <c r="S6" s="102"/>
      <c r="T6" s="102"/>
      <c r="U6" s="86"/>
      <c r="V6" s="82" t="s">
        <v>151</v>
      </c>
      <c r="W6" s="82" t="s">
        <v>364</v>
      </c>
      <c r="X6" s="82" t="s">
        <v>365</v>
      </c>
      <c r="Y6" s="82" t="s">
        <v>366</v>
      </c>
      <c r="Z6" s="82"/>
      <c r="AA6" s="82"/>
      <c r="AB6" s="102"/>
      <c r="AC6" s="102"/>
    </row>
    <row r="7" spans="1:29" s="74" customFormat="1" ht="46.5" customHeight="1">
      <c r="A7" s="81"/>
      <c r="B7" s="82"/>
      <c r="C7" s="87"/>
      <c r="D7" s="82"/>
      <c r="E7" s="82"/>
      <c r="F7" s="82"/>
      <c r="G7" s="88" t="s">
        <v>151</v>
      </c>
      <c r="H7" s="88" t="s">
        <v>367</v>
      </c>
      <c r="I7" s="88" t="s">
        <v>368</v>
      </c>
      <c r="J7" s="103"/>
      <c r="K7" s="103"/>
      <c r="L7" s="87"/>
      <c r="M7" s="82"/>
      <c r="N7" s="82"/>
      <c r="O7" s="82"/>
      <c r="P7" s="104" t="s">
        <v>151</v>
      </c>
      <c r="Q7" s="104" t="s">
        <v>367</v>
      </c>
      <c r="R7" s="104" t="s">
        <v>368</v>
      </c>
      <c r="S7" s="103"/>
      <c r="T7" s="103"/>
      <c r="U7" s="87"/>
      <c r="V7" s="82"/>
      <c r="W7" s="82"/>
      <c r="X7" s="82"/>
      <c r="Y7" s="88" t="s">
        <v>151</v>
      </c>
      <c r="Z7" s="88" t="s">
        <v>367</v>
      </c>
      <c r="AA7" s="88" t="s">
        <v>368</v>
      </c>
      <c r="AB7" s="103"/>
      <c r="AC7" s="103"/>
    </row>
    <row r="8" spans="1:29" s="75" customFormat="1" ht="24.75" customHeight="1">
      <c r="A8" s="89" t="s">
        <v>153</v>
      </c>
      <c r="B8" s="90" t="s">
        <v>153</v>
      </c>
      <c r="C8" s="91">
        <v>1</v>
      </c>
      <c r="D8" s="92">
        <v>2</v>
      </c>
      <c r="E8" s="92">
        <v>3</v>
      </c>
      <c r="F8" s="92">
        <v>4</v>
      </c>
      <c r="G8" s="91">
        <v>5</v>
      </c>
      <c r="H8" s="91">
        <v>6</v>
      </c>
      <c r="I8" s="91">
        <v>7</v>
      </c>
      <c r="J8" s="91">
        <v>8</v>
      </c>
      <c r="K8" s="91">
        <v>9</v>
      </c>
      <c r="L8" s="91">
        <v>10</v>
      </c>
      <c r="M8" s="91">
        <v>11</v>
      </c>
      <c r="N8" s="91">
        <v>12</v>
      </c>
      <c r="O8" s="91">
        <v>13</v>
      </c>
      <c r="P8" s="91">
        <v>14</v>
      </c>
      <c r="Q8" s="91">
        <v>15</v>
      </c>
      <c r="R8" s="91">
        <v>16</v>
      </c>
      <c r="S8" s="91">
        <v>17</v>
      </c>
      <c r="T8" s="91">
        <v>18</v>
      </c>
      <c r="U8" s="89" t="s">
        <v>369</v>
      </c>
      <c r="V8" s="89" t="s">
        <v>370</v>
      </c>
      <c r="W8" s="89" t="s">
        <v>371</v>
      </c>
      <c r="X8" s="89" t="s">
        <v>372</v>
      </c>
      <c r="Y8" s="89" t="s">
        <v>373</v>
      </c>
      <c r="Z8" s="89" t="s">
        <v>374</v>
      </c>
      <c r="AA8" s="89" t="s">
        <v>375</v>
      </c>
      <c r="AB8" s="89" t="s">
        <v>376</v>
      </c>
      <c r="AC8" s="89" t="s">
        <v>377</v>
      </c>
    </row>
    <row r="9" spans="1:29" s="75" customFormat="1" ht="24.75" customHeight="1">
      <c r="A9" s="93"/>
      <c r="B9" s="94" t="s">
        <v>378</v>
      </c>
      <c r="C9" s="95">
        <f>D9+G9+J9</f>
        <v>84</v>
      </c>
      <c r="D9" s="95">
        <f>SUM(E9:F9)</f>
        <v>84</v>
      </c>
      <c r="E9" s="95"/>
      <c r="F9" s="95">
        <v>84</v>
      </c>
      <c r="G9" s="95">
        <f>I9</f>
        <v>0</v>
      </c>
      <c r="H9" s="95"/>
      <c r="I9" s="95"/>
      <c r="J9" s="105"/>
      <c r="K9" s="106"/>
      <c r="L9" s="95">
        <f>M9+P9+S9</f>
        <v>60</v>
      </c>
      <c r="M9" s="95">
        <f>SUM(N9:O9)</f>
        <v>60</v>
      </c>
      <c r="N9" s="95"/>
      <c r="O9" s="95">
        <v>60</v>
      </c>
      <c r="P9" s="95">
        <f>R9</f>
        <v>0</v>
      </c>
      <c r="Q9" s="95"/>
      <c r="R9" s="95"/>
      <c r="S9" s="105"/>
      <c r="T9" s="106"/>
      <c r="U9" s="106">
        <f aca="true" t="shared" si="0" ref="U9:Y9">L9-C9</f>
        <v>-24</v>
      </c>
      <c r="V9" s="106">
        <f t="shared" si="0"/>
        <v>-24</v>
      </c>
      <c r="W9" s="106">
        <f t="shared" si="0"/>
        <v>0</v>
      </c>
      <c r="X9" s="106">
        <f t="shared" si="0"/>
        <v>-24</v>
      </c>
      <c r="Y9" s="106">
        <f t="shared" si="0"/>
        <v>0</v>
      </c>
      <c r="Z9" s="93"/>
      <c r="AA9" s="93"/>
      <c r="AB9" s="93"/>
      <c r="AC9" s="93"/>
    </row>
    <row r="10" spans="1:29" s="75" customFormat="1" ht="24.75" customHeight="1">
      <c r="A10" s="93"/>
      <c r="B10" s="96"/>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row>
    <row r="11" spans="1:29" s="75" customFormat="1" ht="24.75" customHeight="1">
      <c r="A11" s="93"/>
      <c r="B11" s="96"/>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row>
    <row r="12" spans="1:29" s="75" customFormat="1" ht="24.75" customHeight="1">
      <c r="A12" s="93"/>
      <c r="B12" s="96"/>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row>
    <row r="13" spans="1:29" s="75" customFormat="1" ht="24.75" customHeight="1">
      <c r="A13" s="97"/>
      <c r="B13" s="96"/>
      <c r="C13" s="97"/>
      <c r="D13" s="93"/>
      <c r="E13" s="93"/>
      <c r="F13" s="93"/>
      <c r="G13" s="93"/>
      <c r="H13" s="93"/>
      <c r="I13" s="93"/>
      <c r="J13" s="93"/>
      <c r="K13" s="93"/>
      <c r="L13" s="97"/>
      <c r="M13" s="93"/>
      <c r="N13" s="93"/>
      <c r="O13" s="93"/>
      <c r="P13" s="93"/>
      <c r="Q13" s="93"/>
      <c r="R13" s="93"/>
      <c r="S13" s="93"/>
      <c r="T13" s="93"/>
      <c r="U13" s="97"/>
      <c r="V13" s="93"/>
      <c r="W13" s="93"/>
      <c r="X13" s="93"/>
      <c r="Y13" s="93"/>
      <c r="Z13" s="93"/>
      <c r="AA13" s="93"/>
      <c r="AB13" s="93"/>
      <c r="AC13" s="93"/>
    </row>
    <row r="14" spans="1:29" s="75" customFormat="1" ht="24.75" customHeight="1">
      <c r="A14" s="97"/>
      <c r="B14" s="96"/>
      <c r="C14" s="93"/>
      <c r="D14" s="97"/>
      <c r="E14" s="93"/>
      <c r="F14" s="93"/>
      <c r="G14" s="93"/>
      <c r="H14" s="93"/>
      <c r="I14" s="93"/>
      <c r="J14" s="93"/>
      <c r="K14" s="93"/>
      <c r="L14" s="93"/>
      <c r="M14" s="97"/>
      <c r="N14" s="93"/>
      <c r="O14" s="93"/>
      <c r="P14" s="93"/>
      <c r="Q14" s="93"/>
      <c r="R14" s="93"/>
      <c r="S14" s="93"/>
      <c r="T14" s="93"/>
      <c r="U14" s="93"/>
      <c r="V14" s="97"/>
      <c r="W14" s="93"/>
      <c r="X14" s="93"/>
      <c r="Y14" s="93"/>
      <c r="Z14" s="93"/>
      <c r="AA14" s="93"/>
      <c r="AB14" s="93"/>
      <c r="AC14" s="93"/>
    </row>
    <row r="15" spans="1:29" s="75" customFormat="1" ht="24.75" customHeight="1">
      <c r="A15" s="97"/>
      <c r="B15" s="98"/>
      <c r="C15" s="97"/>
      <c r="D15" s="97"/>
      <c r="E15" s="93"/>
      <c r="F15" s="93"/>
      <c r="G15" s="93"/>
      <c r="H15" s="93"/>
      <c r="I15" s="93"/>
      <c r="J15" s="93"/>
      <c r="K15" s="93"/>
      <c r="L15" s="97"/>
      <c r="M15" s="97"/>
      <c r="N15" s="93"/>
      <c r="O15" s="93"/>
      <c r="P15" s="93"/>
      <c r="Q15" s="93"/>
      <c r="R15" s="93"/>
      <c r="S15" s="93"/>
      <c r="T15" s="93"/>
      <c r="U15" s="97"/>
      <c r="V15" s="97"/>
      <c r="W15" s="93"/>
      <c r="X15" s="93"/>
      <c r="Y15" s="93"/>
      <c r="Z15" s="93"/>
      <c r="AA15" s="93"/>
      <c r="AB15" s="93"/>
      <c r="AC15" s="93"/>
    </row>
    <row r="16" spans="1:29" s="75" customFormat="1" ht="24.75" customHeight="1">
      <c r="A16" s="97"/>
      <c r="B16" s="98"/>
      <c r="C16" s="97"/>
      <c r="D16" s="97"/>
      <c r="E16" s="97"/>
      <c r="F16" s="93"/>
      <c r="G16" s="93"/>
      <c r="H16" s="93"/>
      <c r="I16" s="93"/>
      <c r="J16" s="93"/>
      <c r="K16" s="93"/>
      <c r="L16" s="97"/>
      <c r="M16" s="97"/>
      <c r="N16" s="97"/>
      <c r="O16" s="93"/>
      <c r="P16" s="93"/>
      <c r="Q16" s="93"/>
      <c r="R16" s="93"/>
      <c r="S16" s="93"/>
      <c r="T16" s="93"/>
      <c r="U16" s="97"/>
      <c r="V16" s="97"/>
      <c r="W16" s="97"/>
      <c r="X16" s="93"/>
      <c r="Y16" s="93"/>
      <c r="Z16" s="93"/>
      <c r="AA16" s="93"/>
      <c r="AB16" s="93"/>
      <c r="AC16" s="93"/>
    </row>
    <row r="17" spans="6:11" ht="12.75" customHeight="1">
      <c r="F17" s="99"/>
      <c r="G17" s="99"/>
      <c r="H17" s="99"/>
      <c r="I17" s="99"/>
      <c r="J17" s="99"/>
      <c r="K17" s="99"/>
    </row>
    <row r="18" spans="7:11" ht="12.75" customHeight="1">
      <c r="G18" s="99"/>
      <c r="H18" s="99"/>
      <c r="K18" s="99"/>
    </row>
    <row r="19" spans="8:11" ht="12.75" customHeight="1">
      <c r="H19" s="99"/>
      <c r="K19" s="99"/>
    </row>
    <row r="20" spans="8:11" ht="12.75" customHeight="1">
      <c r="H20" s="99"/>
      <c r="K20" s="99"/>
    </row>
    <row r="21" spans="9:11" ht="12.75" customHeight="1">
      <c r="I21" s="99"/>
      <c r="K21" s="99"/>
    </row>
    <row r="22" spans="9:10" ht="12.75" customHeight="1">
      <c r="I22" s="99"/>
      <c r="J22" s="9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27"/>
  <sheetViews>
    <sheetView showGridLines="0" workbookViewId="0" topLeftCell="A1">
      <selection activeCell="I25" sqref="I24:I25"/>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379</v>
      </c>
      <c r="B5" s="10"/>
      <c r="C5" s="10"/>
      <c r="D5" s="11" t="s">
        <v>172</v>
      </c>
      <c r="E5" s="11"/>
    </row>
    <row r="6" spans="1:5" ht="21.75" customHeight="1">
      <c r="A6" s="12" t="s">
        <v>380</v>
      </c>
      <c r="B6" s="13"/>
      <c r="C6" s="13"/>
      <c r="D6" s="14" t="s">
        <v>154</v>
      </c>
      <c r="E6" s="15"/>
    </row>
    <row r="7" spans="1:5" ht="21.75" customHeight="1">
      <c r="A7" s="16" t="s">
        <v>381</v>
      </c>
      <c r="B7" s="17"/>
      <c r="C7" s="18"/>
      <c r="D7" s="19" t="s">
        <v>382</v>
      </c>
      <c r="E7" s="20">
        <v>800</v>
      </c>
    </row>
    <row r="8" spans="1:5" ht="21.75" customHeight="1">
      <c r="A8" s="21"/>
      <c r="B8" s="22"/>
      <c r="C8" s="23"/>
      <c r="D8" s="19" t="s">
        <v>383</v>
      </c>
      <c r="E8" s="24">
        <v>800</v>
      </c>
    </row>
    <row r="9" spans="1:5" ht="21.75" customHeight="1">
      <c r="A9" s="25"/>
      <c r="B9" s="26"/>
      <c r="C9" s="27"/>
      <c r="D9" s="28" t="s">
        <v>384</v>
      </c>
      <c r="E9" s="29"/>
    </row>
    <row r="10" spans="1:5" ht="21.75" customHeight="1">
      <c r="A10" s="11" t="s">
        <v>385</v>
      </c>
      <c r="B10" s="30" t="s">
        <v>386</v>
      </c>
      <c r="C10" s="30"/>
      <c r="D10" s="30"/>
      <c r="E10" s="30"/>
    </row>
    <row r="11" spans="1:5" ht="100.5" customHeight="1">
      <c r="A11" s="31"/>
      <c r="B11" s="32" t="s">
        <v>387</v>
      </c>
      <c r="C11" s="32"/>
      <c r="D11" s="32"/>
      <c r="E11" s="32"/>
    </row>
    <row r="12" spans="1:5" ht="24" customHeight="1">
      <c r="A12" s="33" t="s">
        <v>388</v>
      </c>
      <c r="B12" s="34" t="s">
        <v>389</v>
      </c>
      <c r="C12" s="33" t="s">
        <v>390</v>
      </c>
      <c r="D12" s="35" t="s">
        <v>391</v>
      </c>
      <c r="E12" s="33" t="s">
        <v>392</v>
      </c>
    </row>
    <row r="13" spans="1:5" ht="69" customHeight="1">
      <c r="A13" s="33"/>
      <c r="B13" s="33" t="s">
        <v>393</v>
      </c>
      <c r="C13" s="36" t="s">
        <v>394</v>
      </c>
      <c r="D13" s="47" t="s">
        <v>395</v>
      </c>
      <c r="E13" s="47" t="s">
        <v>396</v>
      </c>
    </row>
    <row r="14" spans="1:5" ht="57" customHeight="1">
      <c r="A14" s="33"/>
      <c r="B14" s="11"/>
      <c r="C14" s="39"/>
      <c r="D14" s="47" t="s">
        <v>397</v>
      </c>
      <c r="E14" s="47" t="s">
        <v>398</v>
      </c>
    </row>
    <row r="15" spans="1:5" ht="46.5" customHeight="1">
      <c r="A15" s="33"/>
      <c r="B15" s="11"/>
      <c r="C15" s="39"/>
      <c r="D15" s="47" t="s">
        <v>399</v>
      </c>
      <c r="E15" s="47" t="s">
        <v>400</v>
      </c>
    </row>
    <row r="16" spans="1:5" ht="46.5" customHeight="1">
      <c r="A16" s="33"/>
      <c r="B16" s="11"/>
      <c r="C16" s="42"/>
      <c r="D16" s="47" t="s">
        <v>401</v>
      </c>
      <c r="E16" s="47" t="s">
        <v>402</v>
      </c>
    </row>
    <row r="17" spans="1:5" ht="33" customHeight="1">
      <c r="A17" s="33"/>
      <c r="B17" s="11"/>
      <c r="C17" s="46" t="s">
        <v>403</v>
      </c>
      <c r="D17" s="47" t="s">
        <v>404</v>
      </c>
      <c r="E17" s="45" t="s">
        <v>405</v>
      </c>
    </row>
    <row r="18" spans="1:5" ht="45.75" customHeight="1">
      <c r="A18" s="33"/>
      <c r="B18" s="11"/>
      <c r="C18" s="46"/>
      <c r="D18" s="47" t="s">
        <v>406</v>
      </c>
      <c r="E18" s="45" t="s">
        <v>407</v>
      </c>
    </row>
    <row r="19" spans="1:5" ht="21.75" customHeight="1">
      <c r="A19" s="33"/>
      <c r="B19" s="33" t="s">
        <v>408</v>
      </c>
      <c r="C19" s="33" t="s">
        <v>409</v>
      </c>
      <c r="D19" s="47" t="s">
        <v>410</v>
      </c>
      <c r="E19" s="48" t="s">
        <v>411</v>
      </c>
    </row>
    <row r="20" spans="1:5" ht="28.5" customHeight="1">
      <c r="A20" s="33"/>
      <c r="B20" s="11"/>
      <c r="C20" s="33"/>
      <c r="D20" s="47" t="s">
        <v>412</v>
      </c>
      <c r="E20" s="49"/>
    </row>
    <row r="21" spans="1:5" ht="33" customHeight="1">
      <c r="A21" s="33"/>
      <c r="B21" s="11"/>
      <c r="C21" s="33"/>
      <c r="D21" s="47" t="s">
        <v>413</v>
      </c>
      <c r="E21" s="45" t="s">
        <v>414</v>
      </c>
    </row>
    <row r="22" spans="1:5" ht="60" customHeight="1">
      <c r="A22" s="33"/>
      <c r="B22" s="11"/>
      <c r="C22" s="33"/>
      <c r="D22" s="47" t="s">
        <v>415</v>
      </c>
      <c r="E22" s="45" t="s">
        <v>416</v>
      </c>
    </row>
    <row r="23" spans="1:5" ht="39" customHeight="1">
      <c r="A23" s="33"/>
      <c r="B23" s="11"/>
      <c r="C23" s="33" t="s">
        <v>417</v>
      </c>
      <c r="D23" s="47" t="s">
        <v>395</v>
      </c>
      <c r="E23" s="45" t="s">
        <v>411</v>
      </c>
    </row>
    <row r="24" spans="1:5" ht="36.75" customHeight="1">
      <c r="A24" s="33"/>
      <c r="B24" s="11"/>
      <c r="C24" s="33"/>
      <c r="D24" s="47" t="s">
        <v>413</v>
      </c>
      <c r="E24" s="45" t="s">
        <v>414</v>
      </c>
    </row>
    <row r="25" spans="1:5" ht="55.5" customHeight="1">
      <c r="A25" s="33"/>
      <c r="B25" s="11"/>
      <c r="C25" s="33"/>
      <c r="D25" s="47" t="s">
        <v>415</v>
      </c>
      <c r="E25" s="45" t="s">
        <v>416</v>
      </c>
    </row>
    <row r="26" spans="1:5" ht="63" customHeight="1">
      <c r="A26" s="33"/>
      <c r="B26" s="33" t="s">
        <v>418</v>
      </c>
      <c r="C26" s="46" t="s">
        <v>419</v>
      </c>
      <c r="D26" s="47" t="s">
        <v>420</v>
      </c>
      <c r="E26" s="50">
        <v>0.9</v>
      </c>
    </row>
    <row r="27" spans="1:5" ht="27" customHeight="1">
      <c r="A27" s="51" t="s">
        <v>421</v>
      </c>
      <c r="B27" s="52"/>
      <c r="C27" s="52"/>
      <c r="D27" s="52"/>
      <c r="E27" s="52"/>
    </row>
  </sheetData>
  <sheetProtection/>
  <mergeCells count="19">
    <mergeCell ref="A2:E2"/>
    <mergeCell ref="A3:E3"/>
    <mergeCell ref="A5:C5"/>
    <mergeCell ref="D5:E5"/>
    <mergeCell ref="A6:C6"/>
    <mergeCell ref="D6:E6"/>
    <mergeCell ref="B10:E10"/>
    <mergeCell ref="B11:E11"/>
    <mergeCell ref="A27:E27"/>
    <mergeCell ref="A10:A11"/>
    <mergeCell ref="A12:A26"/>
    <mergeCell ref="B13:B18"/>
    <mergeCell ref="B19:B25"/>
    <mergeCell ref="C13:C16"/>
    <mergeCell ref="C17:C18"/>
    <mergeCell ref="C19:C22"/>
    <mergeCell ref="C23:C25"/>
    <mergeCell ref="E19:E20"/>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27"/>
  <sheetViews>
    <sheetView showGridLines="0" workbookViewId="0" topLeftCell="A1">
      <selection activeCell="J8" sqref="J8"/>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53" customFormat="1" ht="16.5" customHeight="1">
      <c r="A1" s="2" t="s">
        <v>42</v>
      </c>
      <c r="B1" s="55"/>
      <c r="C1" s="55"/>
      <c r="D1" s="55"/>
    </row>
    <row r="2" spans="1:8" ht="23.25" customHeight="1">
      <c r="A2" s="4" t="s">
        <v>43</v>
      </c>
      <c r="B2" s="4"/>
      <c r="C2" s="4"/>
      <c r="D2" s="4"/>
      <c r="E2" s="4"/>
      <c r="F2" s="4"/>
      <c r="G2" s="4"/>
      <c r="H2" s="4"/>
    </row>
    <row r="3" spans="1:8" ht="18" customHeight="1">
      <c r="A3" s="5"/>
      <c r="B3" s="5"/>
      <c r="C3" s="5"/>
      <c r="D3" s="5"/>
      <c r="E3" s="5"/>
      <c r="F3" s="5"/>
      <c r="G3" s="5"/>
      <c r="H3" s="5"/>
    </row>
    <row r="4" spans="1:4" s="53" customFormat="1" ht="17.25" customHeight="1">
      <c r="A4" s="56"/>
      <c r="B4" s="56"/>
      <c r="C4" s="56"/>
      <c r="D4" s="56"/>
    </row>
    <row r="5" spans="1:8" ht="21.75" customHeight="1">
      <c r="A5" s="46" t="s">
        <v>422</v>
      </c>
      <c r="B5" s="46"/>
      <c r="C5" s="46"/>
      <c r="D5" s="46" t="s">
        <v>154</v>
      </c>
      <c r="E5" s="46"/>
      <c r="F5" s="46"/>
      <c r="G5" s="46"/>
      <c r="H5" s="46"/>
    </row>
    <row r="6" spans="1:8" ht="21.75" customHeight="1">
      <c r="A6" s="46" t="s">
        <v>423</v>
      </c>
      <c r="B6" s="46" t="s">
        <v>424</v>
      </c>
      <c r="C6" s="46"/>
      <c r="D6" s="57" t="s">
        <v>425</v>
      </c>
      <c r="E6" s="57"/>
      <c r="F6" s="57" t="s">
        <v>426</v>
      </c>
      <c r="G6" s="57"/>
      <c r="H6" s="57"/>
    </row>
    <row r="7" spans="1:8" ht="21.75" customHeight="1">
      <c r="A7" s="46"/>
      <c r="B7" s="46"/>
      <c r="C7" s="46"/>
      <c r="D7" s="57"/>
      <c r="E7" s="57"/>
      <c r="F7" s="57" t="s">
        <v>427</v>
      </c>
      <c r="G7" s="57" t="s">
        <v>428</v>
      </c>
      <c r="H7" s="57" t="s">
        <v>429</v>
      </c>
    </row>
    <row r="8" spans="1:8" ht="21.75" customHeight="1">
      <c r="A8" s="46"/>
      <c r="B8" s="46" t="s">
        <v>430</v>
      </c>
      <c r="C8" s="46"/>
      <c r="D8" s="46" t="s">
        <v>172</v>
      </c>
      <c r="E8" s="46"/>
      <c r="F8" s="57">
        <v>800</v>
      </c>
      <c r="G8" s="57">
        <v>800</v>
      </c>
      <c r="H8" s="45"/>
    </row>
    <row r="9" spans="1:8" ht="21.75" customHeight="1">
      <c r="A9" s="46"/>
      <c r="B9" s="46" t="s">
        <v>431</v>
      </c>
      <c r="C9" s="46"/>
      <c r="D9" s="46"/>
      <c r="E9" s="57"/>
      <c r="F9" s="57">
        <f aca="true" t="shared" si="0" ref="F9:H9">SUM(F8:F8)</f>
        <v>800</v>
      </c>
      <c r="G9" s="57">
        <f t="shared" si="0"/>
        <v>800</v>
      </c>
      <c r="H9" s="57"/>
    </row>
    <row r="10" spans="1:8" ht="73.5" customHeight="1">
      <c r="A10" s="11" t="s">
        <v>432</v>
      </c>
      <c r="B10" s="58" t="s">
        <v>433</v>
      </c>
      <c r="C10" s="59"/>
      <c r="D10" s="59"/>
      <c r="E10" s="59"/>
      <c r="F10" s="59"/>
      <c r="G10" s="59"/>
      <c r="H10" s="59"/>
    </row>
    <row r="11" spans="1:8" ht="34.5" customHeight="1">
      <c r="A11" s="33" t="s">
        <v>434</v>
      </c>
      <c r="B11" s="11" t="s">
        <v>435</v>
      </c>
      <c r="C11" s="11" t="s">
        <v>390</v>
      </c>
      <c r="D11" s="11"/>
      <c r="E11" s="11" t="s">
        <v>391</v>
      </c>
      <c r="F11" s="11"/>
      <c r="G11" s="11" t="s">
        <v>392</v>
      </c>
      <c r="H11" s="11"/>
    </row>
    <row r="12" spans="1:8" ht="33" customHeight="1">
      <c r="A12" s="11"/>
      <c r="B12" s="11" t="s">
        <v>436</v>
      </c>
      <c r="C12" s="57" t="s">
        <v>394</v>
      </c>
      <c r="D12" s="57"/>
      <c r="E12" s="60" t="s">
        <v>395</v>
      </c>
      <c r="F12" s="61"/>
      <c r="G12" s="61" t="s">
        <v>396</v>
      </c>
      <c r="H12" s="61"/>
    </row>
    <row r="13" spans="1:8" ht="28.5" customHeight="1">
      <c r="A13" s="11"/>
      <c r="B13" s="11"/>
      <c r="C13" s="57"/>
      <c r="D13" s="57"/>
      <c r="E13" s="62" t="s">
        <v>397</v>
      </c>
      <c r="F13" s="63"/>
      <c r="G13" s="64" t="s">
        <v>398</v>
      </c>
      <c r="H13" s="65"/>
    </row>
    <row r="14" spans="1:8" ht="30" customHeight="1">
      <c r="A14" s="11"/>
      <c r="B14" s="11"/>
      <c r="C14" s="57"/>
      <c r="D14" s="57"/>
      <c r="E14" s="62" t="s">
        <v>399</v>
      </c>
      <c r="F14" s="63"/>
      <c r="G14" s="64" t="s">
        <v>400</v>
      </c>
      <c r="H14" s="65"/>
    </row>
    <row r="15" spans="1:8" ht="36" customHeight="1">
      <c r="A15" s="11"/>
      <c r="B15" s="11"/>
      <c r="C15" s="57"/>
      <c r="D15" s="57"/>
      <c r="E15" s="60" t="s">
        <v>401</v>
      </c>
      <c r="F15" s="61"/>
      <c r="G15" s="61" t="s">
        <v>437</v>
      </c>
      <c r="H15" s="61"/>
    </row>
    <row r="16" spans="1:8" ht="42" customHeight="1">
      <c r="A16" s="11"/>
      <c r="B16" s="11"/>
      <c r="C16" s="33" t="s">
        <v>403</v>
      </c>
      <c r="D16" s="33"/>
      <c r="E16" s="60" t="s">
        <v>438</v>
      </c>
      <c r="F16" s="61"/>
      <c r="G16" s="61" t="s">
        <v>405</v>
      </c>
      <c r="H16" s="61"/>
    </row>
    <row r="17" spans="1:8" ht="36" customHeight="1">
      <c r="A17" s="11"/>
      <c r="B17" s="11"/>
      <c r="C17" s="33"/>
      <c r="D17" s="33"/>
      <c r="E17" s="60" t="s">
        <v>439</v>
      </c>
      <c r="F17" s="61"/>
      <c r="G17" s="66" t="s">
        <v>407</v>
      </c>
      <c r="H17" s="66"/>
    </row>
    <row r="18" spans="1:8" ht="42.75" customHeight="1">
      <c r="A18" s="11"/>
      <c r="B18" s="11" t="s">
        <v>440</v>
      </c>
      <c r="C18" s="46" t="s">
        <v>441</v>
      </c>
      <c r="D18" s="46"/>
      <c r="E18" s="60" t="s">
        <v>410</v>
      </c>
      <c r="F18" s="61"/>
      <c r="G18" s="67" t="s">
        <v>411</v>
      </c>
      <c r="H18" s="68"/>
    </row>
    <row r="19" spans="1:8" ht="33" customHeight="1">
      <c r="A19" s="11"/>
      <c r="B19" s="11"/>
      <c r="C19" s="46"/>
      <c r="D19" s="46"/>
      <c r="E19" s="60" t="s">
        <v>412</v>
      </c>
      <c r="F19" s="61"/>
      <c r="G19" s="69"/>
      <c r="H19" s="70"/>
    </row>
    <row r="20" spans="1:8" ht="36" customHeight="1">
      <c r="A20" s="11"/>
      <c r="B20" s="11"/>
      <c r="C20" s="46"/>
      <c r="D20" s="46"/>
      <c r="E20" s="62" t="s">
        <v>399</v>
      </c>
      <c r="F20" s="63"/>
      <c r="G20" s="69" t="s">
        <v>414</v>
      </c>
      <c r="H20" s="70"/>
    </row>
    <row r="21" spans="1:8" ht="49.5" customHeight="1">
      <c r="A21" s="11"/>
      <c r="B21" s="11"/>
      <c r="C21" s="46"/>
      <c r="D21" s="46"/>
      <c r="E21" s="60" t="s">
        <v>415</v>
      </c>
      <c r="F21" s="61"/>
      <c r="G21" s="61" t="s">
        <v>416</v>
      </c>
      <c r="H21" s="61"/>
    </row>
    <row r="22" spans="1:8" ht="33.75" customHeight="1">
      <c r="A22" s="11"/>
      <c r="B22" s="11"/>
      <c r="C22" s="46" t="s">
        <v>417</v>
      </c>
      <c r="D22" s="46"/>
      <c r="E22" s="60" t="s">
        <v>395</v>
      </c>
      <c r="F22" s="61"/>
      <c r="G22" s="61" t="s">
        <v>411</v>
      </c>
      <c r="H22" s="61"/>
    </row>
    <row r="23" spans="1:8" ht="30.75" customHeight="1">
      <c r="A23" s="11"/>
      <c r="B23" s="11"/>
      <c r="C23" s="46"/>
      <c r="D23" s="46"/>
      <c r="E23" s="60" t="s">
        <v>413</v>
      </c>
      <c r="F23" s="61"/>
      <c r="G23" s="61" t="s">
        <v>414</v>
      </c>
      <c r="H23" s="61"/>
    </row>
    <row r="24" spans="1:8" ht="46.5" customHeight="1">
      <c r="A24" s="11"/>
      <c r="B24" s="11"/>
      <c r="C24" s="46"/>
      <c r="D24" s="46"/>
      <c r="E24" s="60" t="s">
        <v>415</v>
      </c>
      <c r="F24" s="61"/>
      <c r="G24" s="61" t="s">
        <v>416</v>
      </c>
      <c r="H24" s="61"/>
    </row>
    <row r="25" spans="1:8" ht="63" customHeight="1">
      <c r="A25" s="11"/>
      <c r="B25" s="33" t="s">
        <v>442</v>
      </c>
      <c r="C25" s="46" t="s">
        <v>419</v>
      </c>
      <c r="D25" s="46"/>
      <c r="E25" s="71" t="s">
        <v>443</v>
      </c>
      <c r="F25" s="72"/>
      <c r="G25" s="73">
        <v>0.9</v>
      </c>
      <c r="H25" s="61"/>
    </row>
    <row r="26" spans="1:8" ht="30" customHeight="1">
      <c r="A26" s="51" t="s">
        <v>444</v>
      </c>
      <c r="B26" s="52"/>
      <c r="C26" s="52"/>
      <c r="D26" s="52"/>
      <c r="E26" s="52"/>
      <c r="F26" s="52"/>
      <c r="G26" s="52"/>
      <c r="H26" s="52"/>
    </row>
    <row r="27" spans="1:8" s="54" customFormat="1" ht="24" customHeight="1">
      <c r="A27" s="51"/>
      <c r="B27" s="52"/>
      <c r="C27" s="52"/>
      <c r="D27" s="52"/>
      <c r="E27" s="52"/>
      <c r="F27" s="52"/>
      <c r="G27" s="52"/>
      <c r="H27" s="52"/>
    </row>
  </sheetData>
  <sheetProtection/>
  <mergeCells count="52">
    <mergeCell ref="A2:H2"/>
    <mergeCell ref="A3:H3"/>
    <mergeCell ref="A5:C5"/>
    <mergeCell ref="D5:H5"/>
    <mergeCell ref="F6:H6"/>
    <mergeCell ref="B8:C8"/>
    <mergeCell ref="D8:E8"/>
    <mergeCell ref="B9:E9"/>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E19:F19"/>
    <mergeCell ref="E20:F20"/>
    <mergeCell ref="G20:H20"/>
    <mergeCell ref="E21:F21"/>
    <mergeCell ref="G21:H21"/>
    <mergeCell ref="E22:F22"/>
    <mergeCell ref="G22:H22"/>
    <mergeCell ref="E23:F23"/>
    <mergeCell ref="G23:H23"/>
    <mergeCell ref="E24:F24"/>
    <mergeCell ref="G24:H24"/>
    <mergeCell ref="C25:D25"/>
    <mergeCell ref="E25:F25"/>
    <mergeCell ref="G25:H25"/>
    <mergeCell ref="A26:H26"/>
    <mergeCell ref="A27:H27"/>
    <mergeCell ref="A6:A9"/>
    <mergeCell ref="A11:A25"/>
    <mergeCell ref="B12:B17"/>
    <mergeCell ref="B18:B24"/>
    <mergeCell ref="B6:C7"/>
    <mergeCell ref="D6:E7"/>
    <mergeCell ref="C12:D15"/>
    <mergeCell ref="C16:D17"/>
    <mergeCell ref="C18:D21"/>
    <mergeCell ref="C22:D24"/>
    <mergeCell ref="G18:H19"/>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1">
      <selection activeCell="B11" sqref="B11:E11"/>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44</v>
      </c>
      <c r="B1" s="3"/>
      <c r="C1" s="3"/>
      <c r="D1" s="3"/>
    </row>
    <row r="2" spans="1:5" s="1" customFormat="1" ht="33.75" customHeight="1">
      <c r="A2" s="4" t="s">
        <v>45</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379</v>
      </c>
      <c r="B5" s="10"/>
      <c r="C5" s="10"/>
      <c r="D5" s="11" t="s">
        <v>172</v>
      </c>
      <c r="E5" s="11"/>
    </row>
    <row r="6" spans="1:5" s="1" customFormat="1" ht="21.75" customHeight="1">
      <c r="A6" s="12" t="s">
        <v>380</v>
      </c>
      <c r="B6" s="13"/>
      <c r="C6" s="13"/>
      <c r="D6" s="14" t="s">
        <v>154</v>
      </c>
      <c r="E6" s="15"/>
    </row>
    <row r="7" spans="1:5" s="1" customFormat="1" ht="21.75" customHeight="1">
      <c r="A7" s="16" t="s">
        <v>381</v>
      </c>
      <c r="B7" s="17"/>
      <c r="C7" s="18"/>
      <c r="D7" s="19" t="s">
        <v>382</v>
      </c>
      <c r="E7" s="20">
        <v>800</v>
      </c>
    </row>
    <row r="8" spans="1:5" s="1" customFormat="1" ht="21.75" customHeight="1">
      <c r="A8" s="21"/>
      <c r="B8" s="22"/>
      <c r="C8" s="23"/>
      <c r="D8" s="19" t="s">
        <v>383</v>
      </c>
      <c r="E8" s="24">
        <v>800</v>
      </c>
    </row>
    <row r="9" spans="1:5" s="1" customFormat="1" ht="21.75" customHeight="1">
      <c r="A9" s="25"/>
      <c r="B9" s="26"/>
      <c r="C9" s="27"/>
      <c r="D9" s="28" t="s">
        <v>384</v>
      </c>
      <c r="E9" s="29"/>
    </row>
    <row r="10" spans="1:5" s="1" customFormat="1" ht="21.75" customHeight="1">
      <c r="A10" s="11" t="s">
        <v>385</v>
      </c>
      <c r="B10" s="30" t="s">
        <v>386</v>
      </c>
      <c r="C10" s="30"/>
      <c r="D10" s="30"/>
      <c r="E10" s="30"/>
    </row>
    <row r="11" spans="1:5" s="1" customFormat="1" ht="100.5" customHeight="1">
      <c r="A11" s="31"/>
      <c r="B11" s="32" t="s">
        <v>387</v>
      </c>
      <c r="C11" s="32"/>
      <c r="D11" s="32"/>
      <c r="E11" s="32"/>
    </row>
    <row r="12" spans="1:5" s="1" customFormat="1" ht="27" customHeight="1">
      <c r="A12" s="33" t="s">
        <v>388</v>
      </c>
      <c r="B12" s="34" t="s">
        <v>389</v>
      </c>
      <c r="C12" s="33" t="s">
        <v>390</v>
      </c>
      <c r="D12" s="35" t="s">
        <v>391</v>
      </c>
      <c r="E12" s="33" t="s">
        <v>392</v>
      </c>
    </row>
    <row r="13" spans="1:5" s="1" customFormat="1" ht="21.75" customHeight="1">
      <c r="A13" s="33"/>
      <c r="B13" s="33" t="s">
        <v>393</v>
      </c>
      <c r="C13" s="36" t="s">
        <v>394</v>
      </c>
      <c r="D13" s="37" t="s">
        <v>397</v>
      </c>
      <c r="E13" s="38" t="s">
        <v>398</v>
      </c>
    </row>
    <row r="14" spans="1:5" s="1" customFormat="1" ht="39" customHeight="1">
      <c r="A14" s="33"/>
      <c r="B14" s="11"/>
      <c r="C14" s="39"/>
      <c r="D14" s="40"/>
      <c r="E14" s="41"/>
    </row>
    <row r="15" spans="1:5" s="1" customFormat="1" ht="21.75" customHeight="1">
      <c r="A15" s="33"/>
      <c r="B15" s="11"/>
      <c r="C15" s="39"/>
      <c r="D15" s="37" t="s">
        <v>399</v>
      </c>
      <c r="E15" s="38" t="s">
        <v>400</v>
      </c>
    </row>
    <row r="16" spans="1:5" s="1" customFormat="1" ht="31.5" customHeight="1">
      <c r="A16" s="33"/>
      <c r="B16" s="11"/>
      <c r="C16" s="39"/>
      <c r="D16" s="40"/>
      <c r="E16" s="41"/>
    </row>
    <row r="17" spans="1:5" s="1" customFormat="1" ht="21.75" customHeight="1">
      <c r="A17" s="33"/>
      <c r="B17" s="11"/>
      <c r="C17" s="39"/>
      <c r="D17" s="37" t="s">
        <v>401</v>
      </c>
      <c r="E17" s="38" t="s">
        <v>402</v>
      </c>
    </row>
    <row r="18" spans="1:5" s="1" customFormat="1" ht="21.75" customHeight="1">
      <c r="A18" s="33"/>
      <c r="B18" s="11"/>
      <c r="C18" s="42"/>
      <c r="D18" s="40"/>
      <c r="E18" s="41"/>
    </row>
    <row r="19" spans="1:5" s="1" customFormat="1" ht="57" customHeight="1">
      <c r="A19" s="33"/>
      <c r="B19" s="11"/>
      <c r="C19" s="33" t="s">
        <v>403</v>
      </c>
      <c r="D19" s="43" t="s">
        <v>404</v>
      </c>
      <c r="E19" s="44" t="s">
        <v>405</v>
      </c>
    </row>
    <row r="20" spans="1:5" s="1" customFormat="1" ht="48" customHeight="1">
      <c r="A20" s="33"/>
      <c r="B20" s="11"/>
      <c r="C20" s="33"/>
      <c r="D20" s="43" t="s">
        <v>406</v>
      </c>
      <c r="E20" s="45" t="s">
        <v>407</v>
      </c>
    </row>
    <row r="21" spans="1:5" s="1" customFormat="1" ht="33.75" customHeight="1">
      <c r="A21" s="33"/>
      <c r="B21" s="33" t="s">
        <v>408</v>
      </c>
      <c r="C21" s="46" t="s">
        <v>441</v>
      </c>
      <c r="D21" s="47" t="s">
        <v>410</v>
      </c>
      <c r="E21" s="48" t="s">
        <v>411</v>
      </c>
    </row>
    <row r="22" spans="1:5" s="1" customFormat="1" ht="48" customHeight="1">
      <c r="A22" s="33"/>
      <c r="B22" s="11"/>
      <c r="C22" s="46"/>
      <c r="D22" s="47" t="s">
        <v>412</v>
      </c>
      <c r="E22" s="49"/>
    </row>
    <row r="23" spans="1:5" s="1" customFormat="1" ht="39" customHeight="1">
      <c r="A23" s="33"/>
      <c r="B23" s="11"/>
      <c r="C23" s="46"/>
      <c r="D23" s="47" t="s">
        <v>413</v>
      </c>
      <c r="E23" s="45" t="s">
        <v>414</v>
      </c>
    </row>
    <row r="24" spans="1:5" s="1" customFormat="1" ht="61.5" customHeight="1">
      <c r="A24" s="33"/>
      <c r="B24" s="11"/>
      <c r="C24" s="46"/>
      <c r="D24" s="47" t="s">
        <v>415</v>
      </c>
      <c r="E24" s="45" t="s">
        <v>416</v>
      </c>
    </row>
    <row r="25" spans="1:5" s="1" customFormat="1" ht="48.75" customHeight="1">
      <c r="A25" s="33"/>
      <c r="B25" s="11"/>
      <c r="C25" s="46" t="s">
        <v>417</v>
      </c>
      <c r="D25" s="47" t="s">
        <v>395</v>
      </c>
      <c r="E25" s="45" t="s">
        <v>411</v>
      </c>
    </row>
    <row r="26" spans="1:5" s="1" customFormat="1" ht="45" customHeight="1">
      <c r="A26" s="33"/>
      <c r="B26" s="11"/>
      <c r="C26" s="46"/>
      <c r="D26" s="47" t="s">
        <v>413</v>
      </c>
      <c r="E26" s="45" t="s">
        <v>414</v>
      </c>
    </row>
    <row r="27" spans="1:5" s="1" customFormat="1" ht="61.5" customHeight="1">
      <c r="A27" s="33"/>
      <c r="B27" s="11"/>
      <c r="C27" s="46"/>
      <c r="D27" s="47" t="s">
        <v>415</v>
      </c>
      <c r="E27" s="45" t="s">
        <v>416</v>
      </c>
    </row>
    <row r="28" spans="1:5" s="1" customFormat="1" ht="69" customHeight="1">
      <c r="A28" s="33"/>
      <c r="B28" s="33" t="s">
        <v>418</v>
      </c>
      <c r="C28" s="46" t="s">
        <v>419</v>
      </c>
      <c r="D28" s="47" t="s">
        <v>420</v>
      </c>
      <c r="E28" s="50">
        <v>0.9</v>
      </c>
    </row>
    <row r="29" spans="1:5" s="1" customFormat="1" ht="27" customHeight="1">
      <c r="A29" s="51" t="s">
        <v>445</v>
      </c>
      <c r="B29" s="52"/>
      <c r="C29" s="52"/>
      <c r="D29" s="52"/>
      <c r="E29" s="52"/>
    </row>
  </sheetData>
  <sheetProtection/>
  <mergeCells count="25">
    <mergeCell ref="A2:E2"/>
    <mergeCell ref="A3:E3"/>
    <mergeCell ref="A5:C5"/>
    <mergeCell ref="D5:E5"/>
    <mergeCell ref="A6:C6"/>
    <mergeCell ref="D6:E6"/>
    <mergeCell ref="B10:E10"/>
    <mergeCell ref="B11:E11"/>
    <mergeCell ref="A29:E29"/>
    <mergeCell ref="A10:A11"/>
    <mergeCell ref="A12:A28"/>
    <mergeCell ref="B13:B20"/>
    <mergeCell ref="B21:B27"/>
    <mergeCell ref="C13:C18"/>
    <mergeCell ref="C19:C20"/>
    <mergeCell ref="C21:C24"/>
    <mergeCell ref="C25:C27"/>
    <mergeCell ref="D13:D14"/>
    <mergeCell ref="D15:D16"/>
    <mergeCell ref="D17:D18"/>
    <mergeCell ref="E13:E14"/>
    <mergeCell ref="E15:E16"/>
    <mergeCell ref="E17:E18"/>
    <mergeCell ref="E21:E22"/>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E25" sqref="E25"/>
    </sheetView>
  </sheetViews>
  <sheetFormatPr defaultColWidth="9.33203125" defaultRowHeight="11.25"/>
  <cols>
    <col min="1" max="1" width="19.33203125" style="236" customWidth="1"/>
    <col min="2" max="9" width="9.33203125" style="236" customWidth="1"/>
    <col min="10" max="10" width="31.33203125" style="236" customWidth="1"/>
    <col min="11" max="11" width="14.33203125" style="236" customWidth="1"/>
    <col min="12" max="12" width="49.33203125" style="267" customWidth="1"/>
    <col min="13" max="16384" width="9.33203125" style="236" customWidth="1"/>
  </cols>
  <sheetData>
    <row r="1" spans="1:12" ht="22.5">
      <c r="A1" s="268" t="s">
        <v>5</v>
      </c>
      <c r="B1" s="268"/>
      <c r="C1" s="268"/>
      <c r="D1" s="268"/>
      <c r="E1" s="268"/>
      <c r="F1" s="268"/>
      <c r="G1" s="268"/>
      <c r="H1" s="268"/>
      <c r="I1" s="268"/>
      <c r="J1" s="268"/>
      <c r="K1" s="268"/>
      <c r="L1" s="268"/>
    </row>
    <row r="2" spans="1:12" ht="24" customHeight="1">
      <c r="A2" s="269" t="s">
        <v>6</v>
      </c>
      <c r="B2" s="270" t="s">
        <v>7</v>
      </c>
      <c r="C2" s="271"/>
      <c r="D2" s="271"/>
      <c r="E2" s="271"/>
      <c r="F2" s="271"/>
      <c r="G2" s="271"/>
      <c r="H2" s="271"/>
      <c r="I2" s="271"/>
      <c r="J2" s="280"/>
      <c r="K2" s="269" t="s">
        <v>8</v>
      </c>
      <c r="L2" s="269" t="s">
        <v>9</v>
      </c>
    </row>
    <row r="3" spans="1:12" s="266" customFormat="1" ht="24.75" customHeight="1">
      <c r="A3" s="269" t="s">
        <v>10</v>
      </c>
      <c r="B3" s="272" t="s">
        <v>11</v>
      </c>
      <c r="C3" s="273"/>
      <c r="D3" s="273"/>
      <c r="E3" s="273"/>
      <c r="F3" s="273"/>
      <c r="G3" s="273"/>
      <c r="H3" s="273"/>
      <c r="I3" s="273"/>
      <c r="J3" s="273"/>
      <c r="K3" s="281" t="s">
        <v>12</v>
      </c>
      <c r="L3" s="281"/>
    </row>
    <row r="4" spans="1:12" s="266" customFormat="1" ht="24.75" customHeight="1">
      <c r="A4" s="269" t="s">
        <v>13</v>
      </c>
      <c r="B4" s="272" t="s">
        <v>14</v>
      </c>
      <c r="C4" s="273"/>
      <c r="D4" s="273"/>
      <c r="E4" s="273"/>
      <c r="F4" s="273"/>
      <c r="G4" s="273"/>
      <c r="H4" s="273"/>
      <c r="I4" s="273"/>
      <c r="J4" s="273"/>
      <c r="K4" s="281" t="s">
        <v>12</v>
      </c>
      <c r="L4" s="281"/>
    </row>
    <row r="5" spans="1:12" s="266" customFormat="1" ht="24.75" customHeight="1">
      <c r="A5" s="269" t="s">
        <v>15</v>
      </c>
      <c r="B5" s="272" t="s">
        <v>16</v>
      </c>
      <c r="C5" s="273"/>
      <c r="D5" s="273"/>
      <c r="E5" s="273"/>
      <c r="F5" s="273"/>
      <c r="G5" s="273"/>
      <c r="H5" s="273"/>
      <c r="I5" s="273"/>
      <c r="J5" s="273"/>
      <c r="K5" s="281" t="s">
        <v>12</v>
      </c>
      <c r="L5" s="281"/>
    </row>
    <row r="6" spans="1:12" s="266" customFormat="1" ht="24.75" customHeight="1">
      <c r="A6" s="269" t="s">
        <v>17</v>
      </c>
      <c r="B6" s="272" t="s">
        <v>18</v>
      </c>
      <c r="C6" s="273"/>
      <c r="D6" s="273"/>
      <c r="E6" s="273"/>
      <c r="F6" s="273"/>
      <c r="G6" s="273"/>
      <c r="H6" s="273"/>
      <c r="I6" s="273"/>
      <c r="J6" s="273"/>
      <c r="K6" s="281" t="s">
        <v>12</v>
      </c>
      <c r="L6" s="281"/>
    </row>
    <row r="7" spans="1:12" s="266" customFormat="1" ht="24.75" customHeight="1">
      <c r="A7" s="269" t="s">
        <v>19</v>
      </c>
      <c r="B7" s="272" t="s">
        <v>20</v>
      </c>
      <c r="C7" s="273"/>
      <c r="D7" s="273"/>
      <c r="E7" s="273"/>
      <c r="F7" s="273"/>
      <c r="G7" s="273"/>
      <c r="H7" s="273"/>
      <c r="I7" s="273"/>
      <c r="J7" s="273"/>
      <c r="K7" s="281" t="s">
        <v>12</v>
      </c>
      <c r="L7" s="281"/>
    </row>
    <row r="8" spans="1:12" s="266" customFormat="1" ht="24.75" customHeight="1">
      <c r="A8" s="269" t="s">
        <v>21</v>
      </c>
      <c r="B8" s="272" t="s">
        <v>22</v>
      </c>
      <c r="C8" s="273"/>
      <c r="D8" s="273"/>
      <c r="E8" s="273"/>
      <c r="F8" s="273"/>
      <c r="G8" s="273"/>
      <c r="H8" s="273"/>
      <c r="I8" s="273"/>
      <c r="J8" s="273"/>
      <c r="K8" s="281" t="s">
        <v>12</v>
      </c>
      <c r="L8" s="281"/>
    </row>
    <row r="9" spans="1:12" s="266" customFormat="1" ht="24.75" customHeight="1">
      <c r="A9" s="269" t="s">
        <v>23</v>
      </c>
      <c r="B9" s="272" t="s">
        <v>24</v>
      </c>
      <c r="C9" s="273"/>
      <c r="D9" s="273"/>
      <c r="E9" s="273"/>
      <c r="F9" s="273"/>
      <c r="G9" s="273"/>
      <c r="H9" s="273"/>
      <c r="I9" s="273"/>
      <c r="J9" s="273"/>
      <c r="K9" s="281" t="s">
        <v>12</v>
      </c>
      <c r="L9" s="281"/>
    </row>
    <row r="10" spans="1:12" s="266" customFormat="1" ht="24.75" customHeight="1">
      <c r="A10" s="269" t="s">
        <v>25</v>
      </c>
      <c r="B10" s="272" t="s">
        <v>26</v>
      </c>
      <c r="C10" s="273"/>
      <c r="D10" s="273"/>
      <c r="E10" s="273"/>
      <c r="F10" s="273"/>
      <c r="G10" s="273"/>
      <c r="H10" s="273"/>
      <c r="I10" s="273"/>
      <c r="J10" s="273"/>
      <c r="K10" s="281" t="s">
        <v>12</v>
      </c>
      <c r="L10" s="281"/>
    </row>
    <row r="11" spans="1:12" s="266" customFormat="1" ht="24.75" customHeight="1">
      <c r="A11" s="269" t="s">
        <v>27</v>
      </c>
      <c r="B11" s="272" t="s">
        <v>28</v>
      </c>
      <c r="C11" s="273"/>
      <c r="D11" s="273"/>
      <c r="E11" s="273"/>
      <c r="F11" s="273"/>
      <c r="G11" s="273"/>
      <c r="H11" s="273"/>
      <c r="I11" s="273"/>
      <c r="J11" s="273"/>
      <c r="K11" s="281" t="s">
        <v>29</v>
      </c>
      <c r="L11" s="281" t="s">
        <v>30</v>
      </c>
    </row>
    <row r="12" spans="1:12" s="266" customFormat="1" ht="24.75" customHeight="1">
      <c r="A12" s="269" t="s">
        <v>31</v>
      </c>
      <c r="B12" s="272" t="s">
        <v>32</v>
      </c>
      <c r="C12" s="273"/>
      <c r="D12" s="273"/>
      <c r="E12" s="273"/>
      <c r="F12" s="273"/>
      <c r="G12" s="273"/>
      <c r="H12" s="273"/>
      <c r="I12" s="273"/>
      <c r="J12" s="273"/>
      <c r="K12" s="281" t="s">
        <v>12</v>
      </c>
      <c r="L12" s="281"/>
    </row>
    <row r="13" spans="1:12" s="266" customFormat="1" ht="24.75" customHeight="1">
      <c r="A13" s="269" t="s">
        <v>33</v>
      </c>
      <c r="B13" s="274" t="s">
        <v>34</v>
      </c>
      <c r="C13" s="275"/>
      <c r="D13" s="275"/>
      <c r="E13" s="275"/>
      <c r="F13" s="275"/>
      <c r="G13" s="275"/>
      <c r="H13" s="275"/>
      <c r="I13" s="275"/>
      <c r="J13" s="282"/>
      <c r="K13" s="281" t="s">
        <v>29</v>
      </c>
      <c r="L13" s="283" t="s">
        <v>35</v>
      </c>
    </row>
    <row r="14" spans="1:12" s="266" customFormat="1" ht="24.75" customHeight="1">
      <c r="A14" s="269" t="s">
        <v>36</v>
      </c>
      <c r="B14" s="272" t="s">
        <v>37</v>
      </c>
      <c r="C14" s="273"/>
      <c r="D14" s="273"/>
      <c r="E14" s="273"/>
      <c r="F14" s="273"/>
      <c r="G14" s="273"/>
      <c r="H14" s="273"/>
      <c r="I14" s="273"/>
      <c r="J14" s="273"/>
      <c r="K14" s="281" t="s">
        <v>12</v>
      </c>
      <c r="L14" s="284"/>
    </row>
    <row r="15" spans="1:12" s="266" customFormat="1" ht="24.75" customHeight="1">
      <c r="A15" s="269" t="s">
        <v>38</v>
      </c>
      <c r="B15" s="276" t="s">
        <v>39</v>
      </c>
      <c r="C15" s="277"/>
      <c r="D15" s="277"/>
      <c r="E15" s="277"/>
      <c r="F15" s="277"/>
      <c r="G15" s="277"/>
      <c r="H15" s="277"/>
      <c r="I15" s="277"/>
      <c r="J15" s="277"/>
      <c r="K15" s="281" t="s">
        <v>12</v>
      </c>
      <c r="L15" s="285"/>
    </row>
    <row r="16" spans="1:12" ht="24.75" customHeight="1">
      <c r="A16" s="269" t="s">
        <v>40</v>
      </c>
      <c r="B16" s="272" t="s">
        <v>41</v>
      </c>
      <c r="C16" s="273"/>
      <c r="D16" s="273"/>
      <c r="E16" s="273"/>
      <c r="F16" s="273"/>
      <c r="G16" s="273"/>
      <c r="H16" s="273"/>
      <c r="I16" s="273"/>
      <c r="J16" s="273"/>
      <c r="K16" s="281" t="s">
        <v>12</v>
      </c>
      <c r="L16" s="286"/>
    </row>
    <row r="17" spans="1:12" ht="24.75" customHeight="1">
      <c r="A17" s="269" t="s">
        <v>42</v>
      </c>
      <c r="B17" s="272" t="s">
        <v>43</v>
      </c>
      <c r="C17" s="273"/>
      <c r="D17" s="273"/>
      <c r="E17" s="273"/>
      <c r="F17" s="273"/>
      <c r="G17" s="273"/>
      <c r="H17" s="273"/>
      <c r="I17" s="273"/>
      <c r="J17" s="273"/>
      <c r="K17" s="281" t="s">
        <v>12</v>
      </c>
      <c r="L17" s="286"/>
    </row>
    <row r="18" spans="1:12" ht="24.75" customHeight="1">
      <c r="A18" s="269" t="s">
        <v>44</v>
      </c>
      <c r="B18" s="272" t="s">
        <v>45</v>
      </c>
      <c r="C18" s="273"/>
      <c r="D18" s="273"/>
      <c r="E18" s="273"/>
      <c r="F18" s="273"/>
      <c r="G18" s="273"/>
      <c r="H18" s="273"/>
      <c r="I18" s="273"/>
      <c r="J18" s="273"/>
      <c r="K18" s="281" t="s">
        <v>12</v>
      </c>
      <c r="L18" s="286"/>
    </row>
    <row r="19" spans="1:12" ht="18" customHeight="1">
      <c r="A19" s="278" t="s">
        <v>46</v>
      </c>
      <c r="B19" s="279"/>
      <c r="C19" s="279"/>
      <c r="D19" s="279"/>
      <c r="E19" s="279"/>
      <c r="F19" s="279"/>
      <c r="G19" s="279"/>
      <c r="H19" s="279"/>
      <c r="I19" s="279"/>
      <c r="J19" s="279"/>
      <c r="K19" s="279"/>
      <c r="L19" s="287"/>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9" sqref="F9:F12"/>
    </sheetView>
  </sheetViews>
  <sheetFormatPr defaultColWidth="9.16015625" defaultRowHeight="12.75" customHeight="1"/>
  <cols>
    <col min="1" max="1" width="50.16015625" style="236" customWidth="1"/>
    <col min="2" max="2" width="23.33203125" style="237" customWidth="1"/>
    <col min="3" max="3" width="41" style="236" customWidth="1"/>
    <col min="4" max="4" width="27" style="237" customWidth="1"/>
    <col min="5" max="5" width="47.83203125" style="236" customWidth="1"/>
    <col min="6" max="6" width="24.16015625" style="236" customWidth="1"/>
    <col min="7" max="7" width="47.66015625" style="236" customWidth="1"/>
    <col min="8" max="8" width="24.16015625" style="236" customWidth="1"/>
    <col min="9" max="256" width="9.16015625" style="236" customWidth="1"/>
  </cols>
  <sheetData>
    <row r="1" spans="1:8" ht="15" customHeight="1">
      <c r="A1" s="238" t="s">
        <v>10</v>
      </c>
      <c r="B1" s="239"/>
      <c r="C1" s="239"/>
      <c r="D1" s="239"/>
      <c r="E1" s="239"/>
      <c r="F1" s="240"/>
      <c r="G1" s="239"/>
      <c r="H1" s="240"/>
    </row>
    <row r="2" spans="1:8" ht="28.5" customHeight="1">
      <c r="A2" s="241" t="s">
        <v>11</v>
      </c>
      <c r="B2" s="241"/>
      <c r="C2" s="241"/>
      <c r="D2" s="241"/>
      <c r="E2" s="241"/>
      <c r="F2" s="241"/>
      <c r="G2" s="241"/>
      <c r="H2" s="241"/>
    </row>
    <row r="3" spans="1:8" s="235" customFormat="1" ht="15" customHeight="1">
      <c r="A3" s="242"/>
      <c r="B3" s="242"/>
      <c r="C3" s="243"/>
      <c r="D3" s="243"/>
      <c r="E3" s="244"/>
      <c r="F3" s="245"/>
      <c r="G3" s="244"/>
      <c r="H3" s="245" t="s">
        <v>47</v>
      </c>
    </row>
    <row r="4" spans="1:8" s="235" customFormat="1" ht="22.5" customHeight="1">
      <c r="A4" s="223" t="s">
        <v>48</v>
      </c>
      <c r="B4" s="223"/>
      <c r="C4" s="246" t="s">
        <v>49</v>
      </c>
      <c r="D4" s="246"/>
      <c r="E4" s="246"/>
      <c r="F4" s="246"/>
      <c r="G4" s="246"/>
      <c r="H4" s="246"/>
    </row>
    <row r="5" spans="1:8" s="235" customFormat="1" ht="22.5" customHeight="1">
      <c r="A5" s="223" t="s">
        <v>50</v>
      </c>
      <c r="B5" s="223" t="s">
        <v>51</v>
      </c>
      <c r="C5" s="223" t="s">
        <v>52</v>
      </c>
      <c r="D5" s="247" t="s">
        <v>51</v>
      </c>
      <c r="E5" s="223" t="s">
        <v>53</v>
      </c>
      <c r="F5" s="223" t="s">
        <v>51</v>
      </c>
      <c r="G5" s="223" t="s">
        <v>54</v>
      </c>
      <c r="H5" s="223" t="s">
        <v>51</v>
      </c>
    </row>
    <row r="6" spans="1:8" s="235" customFormat="1" ht="22.5" customHeight="1">
      <c r="A6" s="248" t="s">
        <v>55</v>
      </c>
      <c r="B6" s="224">
        <v>7364</v>
      </c>
      <c r="C6" s="248" t="s">
        <v>55</v>
      </c>
      <c r="D6" s="224">
        <f>SUM(D7:D34)</f>
        <v>7364</v>
      </c>
      <c r="E6" s="172" t="s">
        <v>55</v>
      </c>
      <c r="F6" s="224">
        <f>SUM(F7,F12,F23,F24,F25)</f>
        <v>7364</v>
      </c>
      <c r="G6" s="172" t="s">
        <v>55</v>
      </c>
      <c r="H6" s="224">
        <f>SUM(H7,H8,H9,H15,H25)</f>
        <v>7364</v>
      </c>
    </row>
    <row r="7" spans="1:8" s="235" customFormat="1" ht="22.5" customHeight="1">
      <c r="A7" s="249" t="s">
        <v>56</v>
      </c>
      <c r="B7" s="224">
        <v>7364</v>
      </c>
      <c r="C7" s="172" t="s">
        <v>57</v>
      </c>
      <c r="D7" s="224"/>
      <c r="E7" s="172" t="s">
        <v>58</v>
      </c>
      <c r="F7" s="224">
        <v>6564</v>
      </c>
      <c r="G7" s="170" t="s">
        <v>59</v>
      </c>
      <c r="H7" s="226">
        <v>5838</v>
      </c>
    </row>
    <row r="8" spans="1:8" s="235" customFormat="1" ht="22.5" customHeight="1">
      <c r="A8" s="249" t="s">
        <v>60</v>
      </c>
      <c r="B8" s="224">
        <v>7364</v>
      </c>
      <c r="C8" s="172" t="s">
        <v>61</v>
      </c>
      <c r="D8" s="224"/>
      <c r="E8" s="172" t="s">
        <v>62</v>
      </c>
      <c r="F8" s="224">
        <v>5838</v>
      </c>
      <c r="G8" s="172" t="s">
        <v>63</v>
      </c>
      <c r="H8" s="226">
        <f>F9+F12</f>
        <v>1526</v>
      </c>
    </row>
    <row r="9" spans="1:8" s="235" customFormat="1" ht="22.5" customHeight="1">
      <c r="A9" s="250" t="s">
        <v>64</v>
      </c>
      <c r="B9" s="224"/>
      <c r="C9" s="172" t="s">
        <v>65</v>
      </c>
      <c r="D9" s="224"/>
      <c r="E9" s="172" t="s">
        <v>66</v>
      </c>
      <c r="F9" s="224">
        <v>726</v>
      </c>
      <c r="G9" s="172" t="s">
        <v>67</v>
      </c>
      <c r="H9" s="224"/>
    </row>
    <row r="10" spans="1:8" s="235" customFormat="1" ht="22.5" customHeight="1">
      <c r="A10" s="249" t="s">
        <v>68</v>
      </c>
      <c r="B10" s="224"/>
      <c r="C10" s="172" t="s">
        <v>69</v>
      </c>
      <c r="D10" s="224"/>
      <c r="E10" s="172" t="s">
        <v>70</v>
      </c>
      <c r="F10" s="224"/>
      <c r="G10" s="172" t="s">
        <v>71</v>
      </c>
      <c r="H10" s="224"/>
    </row>
    <row r="11" spans="1:8" s="235" customFormat="1" ht="22.5" customHeight="1">
      <c r="A11" s="249" t="s">
        <v>72</v>
      </c>
      <c r="B11" s="224"/>
      <c r="C11" s="172" t="s">
        <v>73</v>
      </c>
      <c r="D11" s="224"/>
      <c r="E11" s="172" t="s">
        <v>74</v>
      </c>
      <c r="F11" s="224">
        <v>0</v>
      </c>
      <c r="G11" s="172" t="s">
        <v>75</v>
      </c>
      <c r="H11" s="224"/>
    </row>
    <row r="12" spans="1:8" s="235" customFormat="1" ht="22.5" customHeight="1">
      <c r="A12" s="249" t="s">
        <v>76</v>
      </c>
      <c r="B12" s="224"/>
      <c r="C12" s="172" t="s">
        <v>77</v>
      </c>
      <c r="D12" s="224">
        <v>7364</v>
      </c>
      <c r="E12" s="172" t="s">
        <v>78</v>
      </c>
      <c r="F12" s="224">
        <v>800</v>
      </c>
      <c r="G12" s="172" t="s">
        <v>79</v>
      </c>
      <c r="H12" s="224"/>
    </row>
    <row r="13" spans="1:8" s="235" customFormat="1" ht="22.5" customHeight="1">
      <c r="A13" s="249" t="s">
        <v>80</v>
      </c>
      <c r="B13" s="224"/>
      <c r="C13" s="172" t="s">
        <v>81</v>
      </c>
      <c r="D13" s="224"/>
      <c r="E13" s="172" t="s">
        <v>62</v>
      </c>
      <c r="F13" s="224"/>
      <c r="G13" s="172" t="s">
        <v>82</v>
      </c>
      <c r="H13" s="224"/>
    </row>
    <row r="14" spans="1:8" s="235" customFormat="1" ht="22.5" customHeight="1">
      <c r="A14" s="249" t="s">
        <v>83</v>
      </c>
      <c r="B14" s="224"/>
      <c r="C14" s="172" t="s">
        <v>84</v>
      </c>
      <c r="D14" s="224"/>
      <c r="E14" s="172" t="s">
        <v>66</v>
      </c>
      <c r="F14" s="224">
        <v>800</v>
      </c>
      <c r="G14" s="172" t="s">
        <v>85</v>
      </c>
      <c r="H14" s="224"/>
    </row>
    <row r="15" spans="1:8" s="235" customFormat="1" ht="22.5" customHeight="1">
      <c r="A15" s="249" t="s">
        <v>86</v>
      </c>
      <c r="B15" s="224"/>
      <c r="C15" s="172" t="s">
        <v>87</v>
      </c>
      <c r="D15" s="224"/>
      <c r="E15" s="172" t="s">
        <v>88</v>
      </c>
      <c r="F15" s="224"/>
      <c r="G15" s="172" t="s">
        <v>89</v>
      </c>
      <c r="H15" s="224"/>
    </row>
    <row r="16" spans="1:8" s="235" customFormat="1" ht="22.5" customHeight="1">
      <c r="A16" s="170" t="s">
        <v>90</v>
      </c>
      <c r="B16" s="224"/>
      <c r="C16" s="172" t="s">
        <v>91</v>
      </c>
      <c r="D16" s="224"/>
      <c r="E16" s="172" t="s">
        <v>92</v>
      </c>
      <c r="F16" s="224"/>
      <c r="G16" s="172" t="s">
        <v>93</v>
      </c>
      <c r="H16" s="224"/>
    </row>
    <row r="17" spans="1:8" s="235" customFormat="1" ht="22.5" customHeight="1">
      <c r="A17" s="170" t="s">
        <v>94</v>
      </c>
      <c r="B17" s="224"/>
      <c r="C17" s="172" t="s">
        <v>95</v>
      </c>
      <c r="D17" s="224"/>
      <c r="E17" s="172" t="s">
        <v>96</v>
      </c>
      <c r="F17" s="224"/>
      <c r="G17" s="172" t="s">
        <v>97</v>
      </c>
      <c r="H17" s="224"/>
    </row>
    <row r="18" spans="1:8" s="235" customFormat="1" ht="22.5" customHeight="1">
      <c r="A18" s="170"/>
      <c r="B18" s="251"/>
      <c r="C18" s="172" t="s">
        <v>98</v>
      </c>
      <c r="D18" s="224"/>
      <c r="E18" s="172" t="s">
        <v>99</v>
      </c>
      <c r="F18" s="224"/>
      <c r="G18" s="172" t="s">
        <v>100</v>
      </c>
      <c r="H18" s="224"/>
    </row>
    <row r="19" spans="1:8" s="235" customFormat="1" ht="22.5" customHeight="1">
      <c r="A19" s="170"/>
      <c r="B19" s="252"/>
      <c r="C19" s="172" t="s">
        <v>101</v>
      </c>
      <c r="D19" s="224"/>
      <c r="E19" s="172" t="s">
        <v>102</v>
      </c>
      <c r="F19" s="224"/>
      <c r="G19" s="172" t="s">
        <v>103</v>
      </c>
      <c r="H19" s="224"/>
    </row>
    <row r="20" spans="1:8" s="235" customFormat="1" ht="22.5" customHeight="1">
      <c r="A20" s="170"/>
      <c r="B20" s="251"/>
      <c r="C20" s="172" t="s">
        <v>104</v>
      </c>
      <c r="D20" s="224"/>
      <c r="E20" s="172" t="s">
        <v>105</v>
      </c>
      <c r="F20" s="224"/>
      <c r="G20" s="172" t="s">
        <v>106</v>
      </c>
      <c r="H20" s="224"/>
    </row>
    <row r="21" spans="1:8" s="235" customFormat="1" ht="22.5" customHeight="1">
      <c r="A21" s="253"/>
      <c r="B21" s="251"/>
      <c r="C21" s="172" t="s">
        <v>107</v>
      </c>
      <c r="D21" s="224"/>
      <c r="E21" s="172" t="s">
        <v>108</v>
      </c>
      <c r="F21" s="224"/>
      <c r="G21" s="172" t="s">
        <v>109</v>
      </c>
      <c r="H21" s="224"/>
    </row>
    <row r="22" spans="1:8" s="235" customFormat="1" ht="22.5" customHeight="1">
      <c r="A22" s="254"/>
      <c r="B22" s="251"/>
      <c r="C22" s="172" t="s">
        <v>110</v>
      </c>
      <c r="D22" s="224"/>
      <c r="E22" s="172" t="s">
        <v>111</v>
      </c>
      <c r="F22" s="224"/>
      <c r="G22" s="172"/>
      <c r="H22" s="224"/>
    </row>
    <row r="23" spans="1:8" s="235" customFormat="1" ht="22.5" customHeight="1">
      <c r="A23" s="255"/>
      <c r="B23" s="251"/>
      <c r="C23" s="172" t="s">
        <v>112</v>
      </c>
      <c r="D23" s="224"/>
      <c r="E23" s="256" t="s">
        <v>113</v>
      </c>
      <c r="F23" s="224"/>
      <c r="G23" s="256"/>
      <c r="H23" s="224"/>
    </row>
    <row r="24" spans="1:8" s="235" customFormat="1" ht="22.5" customHeight="1">
      <c r="A24" s="255"/>
      <c r="B24" s="251"/>
      <c r="C24" s="172" t="s">
        <v>114</v>
      </c>
      <c r="D24" s="224"/>
      <c r="E24" s="256" t="s">
        <v>115</v>
      </c>
      <c r="F24" s="224"/>
      <c r="G24" s="256"/>
      <c r="H24" s="224"/>
    </row>
    <row r="25" spans="1:8" s="235" customFormat="1" ht="22.5" customHeight="1">
      <c r="A25" s="255"/>
      <c r="B25" s="251"/>
      <c r="C25" s="172" t="s">
        <v>116</v>
      </c>
      <c r="D25" s="224"/>
      <c r="E25" s="256" t="s">
        <v>117</v>
      </c>
      <c r="F25" s="224"/>
      <c r="G25" s="256"/>
      <c r="H25" s="224"/>
    </row>
    <row r="26" spans="1:8" s="235" customFormat="1" ht="22.5" customHeight="1">
      <c r="A26" s="255"/>
      <c r="B26" s="251"/>
      <c r="C26" s="172" t="s">
        <v>118</v>
      </c>
      <c r="D26" s="224"/>
      <c r="E26" s="256"/>
      <c r="F26" s="224"/>
      <c r="G26" s="256"/>
      <c r="H26" s="224"/>
    </row>
    <row r="27" spans="1:8" s="235" customFormat="1" ht="22.5" customHeight="1">
      <c r="A27" s="254"/>
      <c r="B27" s="252"/>
      <c r="C27" s="172" t="s">
        <v>119</v>
      </c>
      <c r="D27" s="224"/>
      <c r="E27" s="257"/>
      <c r="F27" s="224"/>
      <c r="G27" s="257"/>
      <c r="H27" s="224"/>
    </row>
    <row r="28" spans="1:8" s="235" customFormat="1" ht="22.5" customHeight="1">
      <c r="A28" s="255"/>
      <c r="B28" s="251"/>
      <c r="C28" s="172" t="s">
        <v>120</v>
      </c>
      <c r="D28" s="224"/>
      <c r="E28" s="257"/>
      <c r="F28" s="224"/>
      <c r="G28" s="257"/>
      <c r="H28" s="224"/>
    </row>
    <row r="29" spans="1:8" s="235" customFormat="1" ht="22.5" customHeight="1">
      <c r="A29" s="254"/>
      <c r="B29" s="252"/>
      <c r="C29" s="172" t="s">
        <v>121</v>
      </c>
      <c r="D29" s="224"/>
      <c r="E29" s="257"/>
      <c r="F29" s="224"/>
      <c r="G29" s="257"/>
      <c r="H29" s="224"/>
    </row>
    <row r="30" spans="1:8" s="235" customFormat="1" ht="22.5" customHeight="1">
      <c r="A30" s="254"/>
      <c r="B30" s="251"/>
      <c r="C30" s="172" t="s">
        <v>122</v>
      </c>
      <c r="D30" s="224"/>
      <c r="E30" s="257"/>
      <c r="F30" s="224"/>
      <c r="G30" s="257"/>
      <c r="H30" s="224"/>
    </row>
    <row r="31" spans="1:8" s="235" customFormat="1" ht="22.5" customHeight="1">
      <c r="A31" s="254"/>
      <c r="B31" s="251"/>
      <c r="C31" s="172" t="s">
        <v>123</v>
      </c>
      <c r="D31" s="224"/>
      <c r="E31" s="257"/>
      <c r="F31" s="224"/>
      <c r="G31" s="257"/>
      <c r="H31" s="224"/>
    </row>
    <row r="32" spans="1:8" s="235" customFormat="1" ht="22.5" customHeight="1">
      <c r="A32" s="254"/>
      <c r="B32" s="251"/>
      <c r="C32" s="172" t="s">
        <v>124</v>
      </c>
      <c r="D32" s="224"/>
      <c r="E32" s="257"/>
      <c r="F32" s="224"/>
      <c r="G32" s="257"/>
      <c r="H32" s="224"/>
    </row>
    <row r="33" spans="1:8" s="235" customFormat="1" ht="22.5" customHeight="1">
      <c r="A33" s="254"/>
      <c r="B33" s="251"/>
      <c r="C33" s="172" t="s">
        <v>125</v>
      </c>
      <c r="D33" s="224"/>
      <c r="E33" s="257"/>
      <c r="F33" s="224"/>
      <c r="G33" s="257"/>
      <c r="H33" s="224"/>
    </row>
    <row r="34" spans="1:8" s="235" customFormat="1" ht="22.5" customHeight="1">
      <c r="A34" s="253"/>
      <c r="B34" s="251"/>
      <c r="C34" s="172" t="s">
        <v>126</v>
      </c>
      <c r="D34" s="224"/>
      <c r="E34" s="257"/>
      <c r="F34" s="224"/>
      <c r="G34" s="257"/>
      <c r="H34" s="224"/>
    </row>
    <row r="35" spans="1:8" s="235" customFormat="1" ht="22.5" customHeight="1">
      <c r="A35" s="254"/>
      <c r="B35" s="251"/>
      <c r="C35" s="258"/>
      <c r="D35" s="224"/>
      <c r="E35" s="257"/>
      <c r="F35" s="224"/>
      <c r="G35" s="257"/>
      <c r="H35" s="224"/>
    </row>
    <row r="36" spans="1:8" s="235" customFormat="1" ht="22.5" customHeight="1">
      <c r="A36" s="254"/>
      <c r="B36" s="251"/>
      <c r="C36" s="172"/>
      <c r="D36" s="259"/>
      <c r="E36" s="257"/>
      <c r="F36" s="224"/>
      <c r="G36" s="257"/>
      <c r="H36" s="224"/>
    </row>
    <row r="37" spans="1:8" s="235" customFormat="1" ht="26.25" customHeight="1">
      <c r="A37" s="254"/>
      <c r="B37" s="251"/>
      <c r="C37" s="172"/>
      <c r="D37" s="259"/>
      <c r="E37" s="257"/>
      <c r="F37" s="260"/>
      <c r="G37" s="257"/>
      <c r="H37" s="260"/>
    </row>
    <row r="38" spans="1:8" s="235" customFormat="1" ht="22.5" customHeight="1">
      <c r="A38" s="247" t="s">
        <v>127</v>
      </c>
      <c r="B38" s="252">
        <f>SUM(B6,B18)</f>
        <v>7364</v>
      </c>
      <c r="C38" s="247" t="s">
        <v>128</v>
      </c>
      <c r="D38" s="261">
        <f>SUM(D6,D35)</f>
        <v>7364</v>
      </c>
      <c r="E38" s="247" t="s">
        <v>128</v>
      </c>
      <c r="F38" s="260">
        <f>SUM(F6,F26)</f>
        <v>7364</v>
      </c>
      <c r="G38" s="247" t="s">
        <v>128</v>
      </c>
      <c r="H38" s="260">
        <f>SUM(H6,H26)</f>
        <v>7364</v>
      </c>
    </row>
    <row r="39" spans="1:8" s="235" customFormat="1" ht="22.5" customHeight="1">
      <c r="A39" s="250" t="s">
        <v>129</v>
      </c>
      <c r="B39" s="251"/>
      <c r="C39" s="170" t="s">
        <v>130</v>
      </c>
      <c r="D39" s="259">
        <f>SUM(B45)-SUM(D38)-SUM(D40)</f>
        <v>0</v>
      </c>
      <c r="E39" s="170" t="s">
        <v>130</v>
      </c>
      <c r="F39" s="260">
        <f>B39</f>
        <v>0</v>
      </c>
      <c r="G39" s="170" t="s">
        <v>130</v>
      </c>
      <c r="H39" s="260">
        <f>D39</f>
        <v>0</v>
      </c>
    </row>
    <row r="40" spans="1:8" s="235" customFormat="1" ht="22.5" customHeight="1">
      <c r="A40" s="250" t="s">
        <v>131</v>
      </c>
      <c r="B40" s="251"/>
      <c r="C40" s="248" t="s">
        <v>132</v>
      </c>
      <c r="D40" s="224"/>
      <c r="E40" s="248" t="s">
        <v>132</v>
      </c>
      <c r="F40" s="224"/>
      <c r="G40" s="248" t="s">
        <v>132</v>
      </c>
      <c r="H40" s="224"/>
    </row>
    <row r="41" spans="1:8" s="235" customFormat="1" ht="22.5" customHeight="1">
      <c r="A41" s="250" t="s">
        <v>133</v>
      </c>
      <c r="B41" s="262"/>
      <c r="C41" s="263"/>
      <c r="D41" s="259"/>
      <c r="E41" s="254"/>
      <c r="F41" s="259"/>
      <c r="G41" s="254"/>
      <c r="H41" s="259"/>
    </row>
    <row r="42" spans="1:8" s="235" customFormat="1" ht="22.5" customHeight="1">
      <c r="A42" s="250" t="s">
        <v>134</v>
      </c>
      <c r="B42" s="251"/>
      <c r="C42" s="263"/>
      <c r="D42" s="259"/>
      <c r="E42" s="253"/>
      <c r="F42" s="259"/>
      <c r="G42" s="253"/>
      <c r="H42" s="259"/>
    </row>
    <row r="43" spans="1:8" s="235" customFormat="1" ht="22.5" customHeight="1">
      <c r="A43" s="250" t="s">
        <v>135</v>
      </c>
      <c r="B43" s="251"/>
      <c r="C43" s="263"/>
      <c r="D43" s="264"/>
      <c r="E43" s="254"/>
      <c r="F43" s="259"/>
      <c r="G43" s="254"/>
      <c r="H43" s="259"/>
    </row>
    <row r="44" spans="1:8" s="235" customFormat="1" ht="21" customHeight="1">
      <c r="A44" s="254"/>
      <c r="B44" s="251"/>
      <c r="C44" s="253"/>
      <c r="D44" s="264"/>
      <c r="E44" s="253"/>
      <c r="F44" s="264"/>
      <c r="G44" s="253"/>
      <c r="H44" s="264"/>
    </row>
    <row r="45" spans="1:8" s="235" customFormat="1" ht="22.5" customHeight="1">
      <c r="A45" s="223" t="s">
        <v>136</v>
      </c>
      <c r="B45" s="252">
        <f aca="true" t="shared" si="0" ref="B45:F45">SUM(B38,B39,B40)</f>
        <v>7364</v>
      </c>
      <c r="C45" s="265" t="s">
        <v>137</v>
      </c>
      <c r="D45" s="264">
        <f t="shared" si="0"/>
        <v>7364</v>
      </c>
      <c r="E45" s="223" t="s">
        <v>137</v>
      </c>
      <c r="F45" s="224">
        <f t="shared" si="0"/>
        <v>7364</v>
      </c>
      <c r="G45" s="223" t="s">
        <v>137</v>
      </c>
      <c r="H45" s="224">
        <f>SUM(H38,H39,H40)</f>
        <v>7364</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77" t="s">
        <v>13</v>
      </c>
      <c r="B1" s="99"/>
      <c r="C1" s="99"/>
    </row>
    <row r="2" spans="1:16" ht="35.25" customHeight="1">
      <c r="A2" s="234" t="s">
        <v>14</v>
      </c>
      <c r="B2" s="234"/>
      <c r="C2" s="234"/>
      <c r="D2" s="234"/>
      <c r="E2" s="234"/>
      <c r="F2" s="234"/>
      <c r="G2" s="234"/>
      <c r="H2" s="234"/>
      <c r="I2" s="234"/>
      <c r="J2" s="234"/>
      <c r="K2" s="234"/>
      <c r="L2" s="234"/>
      <c r="M2" s="234"/>
      <c r="N2" s="234"/>
      <c r="O2" s="234"/>
      <c r="P2" s="133"/>
    </row>
    <row r="3" ht="21.75" customHeight="1">
      <c r="O3" s="107" t="s">
        <v>47</v>
      </c>
    </row>
    <row r="4" spans="1:15" ht="18" customHeight="1">
      <c r="A4" s="81" t="s">
        <v>138</v>
      </c>
      <c r="B4" s="81" t="s">
        <v>139</v>
      </c>
      <c r="C4" s="81" t="s">
        <v>140</v>
      </c>
      <c r="D4" s="81" t="s">
        <v>141</v>
      </c>
      <c r="E4" s="81"/>
      <c r="F4" s="81"/>
      <c r="G4" s="81"/>
      <c r="H4" s="81"/>
      <c r="I4" s="81"/>
      <c r="J4" s="81"/>
      <c r="K4" s="81"/>
      <c r="L4" s="81"/>
      <c r="M4" s="81"/>
      <c r="N4" s="81"/>
      <c r="O4" s="165"/>
    </row>
    <row r="5" spans="1:15" ht="22.5" customHeight="1">
      <c r="A5" s="81"/>
      <c r="B5" s="81"/>
      <c r="C5" s="81"/>
      <c r="D5" s="82" t="s">
        <v>142</v>
      </c>
      <c r="E5" s="82" t="s">
        <v>143</v>
      </c>
      <c r="F5" s="82"/>
      <c r="G5" s="82" t="s">
        <v>144</v>
      </c>
      <c r="H5" s="82" t="s">
        <v>145</v>
      </c>
      <c r="I5" s="82" t="s">
        <v>146</v>
      </c>
      <c r="J5" s="82" t="s">
        <v>147</v>
      </c>
      <c r="K5" s="82" t="s">
        <v>148</v>
      </c>
      <c r="L5" s="82" t="s">
        <v>129</v>
      </c>
      <c r="M5" s="82" t="s">
        <v>133</v>
      </c>
      <c r="N5" s="82" t="s">
        <v>149</v>
      </c>
      <c r="O5" s="82" t="s">
        <v>150</v>
      </c>
    </row>
    <row r="6" spans="1:15" ht="54" customHeight="1">
      <c r="A6" s="81"/>
      <c r="B6" s="81"/>
      <c r="C6" s="81"/>
      <c r="D6" s="82"/>
      <c r="E6" s="82" t="s">
        <v>151</v>
      </c>
      <c r="F6" s="82" t="s">
        <v>152</v>
      </c>
      <c r="G6" s="82"/>
      <c r="H6" s="82"/>
      <c r="I6" s="82"/>
      <c r="J6" s="82"/>
      <c r="K6" s="82"/>
      <c r="L6" s="82"/>
      <c r="M6" s="82"/>
      <c r="N6" s="82"/>
      <c r="O6" s="82"/>
    </row>
    <row r="7" spans="1:15" ht="30" customHeight="1">
      <c r="A7" s="148" t="s">
        <v>153</v>
      </c>
      <c r="B7" s="148" t="s">
        <v>153</v>
      </c>
      <c r="C7" s="141">
        <v>1</v>
      </c>
      <c r="D7" s="141">
        <v>2</v>
      </c>
      <c r="E7" s="141">
        <v>3</v>
      </c>
      <c r="F7" s="141">
        <v>4</v>
      </c>
      <c r="G7" s="141">
        <v>5</v>
      </c>
      <c r="H7" s="141">
        <v>6</v>
      </c>
      <c r="I7" s="141">
        <v>7</v>
      </c>
      <c r="J7" s="141">
        <v>8</v>
      </c>
      <c r="K7" s="141">
        <v>9</v>
      </c>
      <c r="L7" s="141">
        <v>10</v>
      </c>
      <c r="M7" s="141">
        <v>11</v>
      </c>
      <c r="N7" s="141">
        <v>12</v>
      </c>
      <c r="O7" s="141">
        <v>13</v>
      </c>
    </row>
    <row r="8" spans="1:15" ht="30" customHeight="1">
      <c r="A8" s="142"/>
      <c r="B8" s="142" t="s">
        <v>154</v>
      </c>
      <c r="C8" s="142">
        <v>7364</v>
      </c>
      <c r="D8" s="142">
        <v>7364</v>
      </c>
      <c r="E8" s="142">
        <v>7364</v>
      </c>
      <c r="F8" s="142"/>
      <c r="G8" s="142"/>
      <c r="H8" s="142"/>
      <c r="I8" s="142"/>
      <c r="J8" s="142"/>
      <c r="K8" s="142"/>
      <c r="L8" s="142"/>
      <c r="M8" s="142"/>
      <c r="N8" s="142"/>
      <c r="O8" s="142"/>
    </row>
    <row r="9" spans="1:15" ht="30" customHeight="1">
      <c r="A9" s="142"/>
      <c r="B9" s="142"/>
      <c r="C9" s="142"/>
      <c r="D9" s="142"/>
      <c r="E9" s="142"/>
      <c r="F9" s="142"/>
      <c r="G9" s="142"/>
      <c r="H9" s="142"/>
      <c r="I9" s="142"/>
      <c r="J9" s="142"/>
      <c r="K9" s="142"/>
      <c r="L9" s="142"/>
      <c r="M9" s="142"/>
      <c r="N9" s="142"/>
      <c r="O9" s="142"/>
    </row>
    <row r="10" spans="1:15" ht="30" customHeight="1">
      <c r="A10" s="142"/>
      <c r="B10" s="142"/>
      <c r="C10" s="142"/>
      <c r="D10" s="142"/>
      <c r="E10" s="142"/>
      <c r="F10" s="142"/>
      <c r="G10" s="142"/>
      <c r="H10" s="142"/>
      <c r="I10" s="142"/>
      <c r="J10" s="147"/>
      <c r="K10" s="147"/>
      <c r="L10" s="147"/>
      <c r="M10" s="147"/>
      <c r="N10" s="142"/>
      <c r="O10" s="142"/>
    </row>
    <row r="11" spans="1:15" ht="30" customHeight="1">
      <c r="A11" s="142"/>
      <c r="B11" s="147"/>
      <c r="C11" s="147"/>
      <c r="D11" s="142"/>
      <c r="E11" s="142"/>
      <c r="F11" s="142"/>
      <c r="G11" s="142"/>
      <c r="H11" s="147"/>
      <c r="I11" s="147"/>
      <c r="J11" s="147"/>
      <c r="K11" s="147"/>
      <c r="L11" s="147"/>
      <c r="M11" s="147"/>
      <c r="N11" s="142"/>
      <c r="O11" s="142"/>
    </row>
    <row r="12" spans="1:15" ht="30" customHeight="1">
      <c r="A12" s="142"/>
      <c r="B12" s="142"/>
      <c r="C12" s="142"/>
      <c r="D12" s="142"/>
      <c r="E12" s="142"/>
      <c r="F12" s="142"/>
      <c r="G12" s="142"/>
      <c r="H12" s="147"/>
      <c r="I12" s="147"/>
      <c r="J12" s="147"/>
      <c r="K12" s="147"/>
      <c r="L12" s="147"/>
      <c r="M12" s="147"/>
      <c r="N12" s="142"/>
      <c r="O12" s="142"/>
    </row>
    <row r="13" spans="2:16" ht="12.75" customHeight="1">
      <c r="B13" s="99"/>
      <c r="C13" s="99"/>
      <c r="D13" s="99"/>
      <c r="E13" s="99"/>
      <c r="F13" s="99"/>
      <c r="G13" s="99"/>
      <c r="H13" s="99"/>
      <c r="I13" s="99"/>
      <c r="N13" s="99"/>
      <c r="O13" s="99"/>
      <c r="P13" s="99"/>
    </row>
    <row r="14" spans="2:16" ht="12.75" customHeight="1">
      <c r="B14" s="99"/>
      <c r="C14" s="99"/>
      <c r="D14" s="99"/>
      <c r="E14" s="99"/>
      <c r="F14" s="99"/>
      <c r="G14" s="99"/>
      <c r="H14" s="99"/>
      <c r="N14" s="99"/>
      <c r="O14" s="99"/>
      <c r="P14" s="99"/>
    </row>
    <row r="15" spans="4:16" ht="12.75" customHeight="1">
      <c r="D15" s="99"/>
      <c r="E15" s="99"/>
      <c r="F15" s="99"/>
      <c r="N15" s="99"/>
      <c r="O15" s="99"/>
      <c r="P15" s="99"/>
    </row>
    <row r="16" spans="4:16" ht="12.75" customHeight="1">
      <c r="D16" s="99"/>
      <c r="E16" s="99"/>
      <c r="F16" s="99"/>
      <c r="G16" s="99"/>
      <c r="L16" s="99"/>
      <c r="N16" s="99"/>
      <c r="O16" s="99"/>
      <c r="P16" s="99"/>
    </row>
    <row r="17" spans="7:16" ht="12.75" customHeight="1">
      <c r="G17" s="99"/>
      <c r="M17" s="99"/>
      <c r="N17" s="99"/>
      <c r="O17" s="99"/>
      <c r="P17" s="99"/>
    </row>
    <row r="18" spans="13:16" ht="12.75" customHeight="1">
      <c r="M18" s="99"/>
      <c r="N18" s="99"/>
      <c r="O18" s="99"/>
      <c r="P18" s="99"/>
    </row>
    <row r="19" spans="13:15" ht="12.75" customHeight="1">
      <c r="M19" s="99"/>
      <c r="O19" s="99"/>
    </row>
    <row r="20" spans="13:15" ht="12.75" customHeight="1">
      <c r="M20" s="99"/>
      <c r="N20" s="99"/>
      <c r="O20" s="99"/>
    </row>
    <row r="21" spans="14:15" ht="12.75" customHeight="1">
      <c r="N21" s="99"/>
      <c r="O21" s="9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I33" sqref="I3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7" t="s">
        <v>15</v>
      </c>
      <c r="B1" s="99"/>
      <c r="C1" s="99"/>
    </row>
    <row r="2" spans="1:14" ht="35.25" customHeight="1">
      <c r="A2" s="234" t="s">
        <v>16</v>
      </c>
      <c r="B2" s="234"/>
      <c r="C2" s="234"/>
      <c r="D2" s="234"/>
      <c r="E2" s="234"/>
      <c r="F2" s="234"/>
      <c r="G2" s="234"/>
      <c r="H2" s="234"/>
      <c r="I2" s="234"/>
      <c r="J2" s="234"/>
      <c r="K2" s="234"/>
      <c r="L2" s="234"/>
      <c r="M2" s="234"/>
      <c r="N2" s="133"/>
    </row>
    <row r="3" s="74" customFormat="1" ht="21.75" customHeight="1">
      <c r="M3" s="107" t="s">
        <v>47</v>
      </c>
    </row>
    <row r="4" spans="1:13" s="74" customFormat="1" ht="15" customHeight="1">
      <c r="A4" s="81" t="s">
        <v>138</v>
      </c>
      <c r="B4" s="81" t="s">
        <v>139</v>
      </c>
      <c r="C4" s="81" t="s">
        <v>140</v>
      </c>
      <c r="D4" s="81" t="s">
        <v>141</v>
      </c>
      <c r="E4" s="81"/>
      <c r="F4" s="81"/>
      <c r="G4" s="81"/>
      <c r="H4" s="81"/>
      <c r="I4" s="81"/>
      <c r="J4" s="81"/>
      <c r="K4" s="81"/>
      <c r="L4" s="81"/>
      <c r="M4" s="81"/>
    </row>
    <row r="5" spans="1:13" s="74" customFormat="1" ht="30" customHeight="1">
      <c r="A5" s="81"/>
      <c r="B5" s="81"/>
      <c r="C5" s="81"/>
      <c r="D5" s="82" t="s">
        <v>142</v>
      </c>
      <c r="E5" s="82" t="s">
        <v>155</v>
      </c>
      <c r="F5" s="82"/>
      <c r="G5" s="82" t="s">
        <v>144</v>
      </c>
      <c r="H5" s="82" t="s">
        <v>146</v>
      </c>
      <c r="I5" s="82" t="s">
        <v>147</v>
      </c>
      <c r="J5" s="82" t="s">
        <v>148</v>
      </c>
      <c r="K5" s="82" t="s">
        <v>131</v>
      </c>
      <c r="L5" s="82" t="s">
        <v>150</v>
      </c>
      <c r="M5" s="82" t="s">
        <v>133</v>
      </c>
    </row>
    <row r="6" spans="1:13" s="74" customFormat="1" ht="40.5" customHeight="1">
      <c r="A6" s="81"/>
      <c r="B6" s="81"/>
      <c r="C6" s="81"/>
      <c r="D6" s="82"/>
      <c r="E6" s="82" t="s">
        <v>151</v>
      </c>
      <c r="F6" s="82" t="s">
        <v>156</v>
      </c>
      <c r="G6" s="82"/>
      <c r="H6" s="82"/>
      <c r="I6" s="82"/>
      <c r="J6" s="82"/>
      <c r="K6" s="82"/>
      <c r="L6" s="82"/>
      <c r="M6" s="82"/>
    </row>
    <row r="7" spans="1:13" s="74" customFormat="1" ht="24" customHeight="1">
      <c r="A7" s="148" t="s">
        <v>153</v>
      </c>
      <c r="B7" s="148" t="s">
        <v>153</v>
      </c>
      <c r="C7" s="141">
        <v>1</v>
      </c>
      <c r="D7" s="141">
        <v>2</v>
      </c>
      <c r="E7" s="141">
        <v>3</v>
      </c>
      <c r="F7" s="141">
        <v>4</v>
      </c>
      <c r="G7" s="141">
        <v>5</v>
      </c>
      <c r="H7" s="141">
        <v>6</v>
      </c>
      <c r="I7" s="141">
        <v>7</v>
      </c>
      <c r="J7" s="141">
        <v>8</v>
      </c>
      <c r="K7" s="141">
        <v>9</v>
      </c>
      <c r="L7" s="141">
        <v>10</v>
      </c>
      <c r="M7" s="141">
        <v>11</v>
      </c>
    </row>
    <row r="8" spans="1:13" s="74" customFormat="1" ht="24" customHeight="1">
      <c r="A8" s="142"/>
      <c r="B8" s="142" t="s">
        <v>154</v>
      </c>
      <c r="C8" s="142">
        <v>7364</v>
      </c>
      <c r="D8" s="142">
        <v>7364</v>
      </c>
      <c r="E8" s="142">
        <v>7364</v>
      </c>
      <c r="F8" s="142"/>
      <c r="G8" s="142"/>
      <c r="H8" s="142"/>
      <c r="I8" s="142"/>
      <c r="J8" s="142"/>
      <c r="K8" s="142"/>
      <c r="L8" s="142"/>
      <c r="M8" s="142"/>
    </row>
    <row r="9" spans="1:13" s="74" customFormat="1" ht="24" customHeight="1">
      <c r="A9" s="142"/>
      <c r="B9" s="142"/>
      <c r="C9" s="142"/>
      <c r="D9" s="142"/>
      <c r="E9" s="142"/>
      <c r="F9" s="142"/>
      <c r="G9" s="142"/>
      <c r="H9" s="142"/>
      <c r="I9" s="142"/>
      <c r="J9" s="142"/>
      <c r="K9" s="142"/>
      <c r="L9" s="142"/>
      <c r="M9" s="142"/>
    </row>
    <row r="10" spans="1:13" s="74" customFormat="1" ht="24" customHeight="1">
      <c r="A10" s="142"/>
      <c r="B10" s="142"/>
      <c r="C10" s="142"/>
      <c r="D10" s="142"/>
      <c r="E10" s="142"/>
      <c r="F10" s="142"/>
      <c r="G10" s="142"/>
      <c r="H10" s="142"/>
      <c r="I10" s="142"/>
      <c r="J10" s="142"/>
      <c r="K10" s="142"/>
      <c r="L10" s="142"/>
      <c r="M10" s="142"/>
    </row>
    <row r="11" spans="1:13" s="74" customFormat="1" ht="24" customHeight="1">
      <c r="A11" s="142"/>
      <c r="B11" s="142"/>
      <c r="C11" s="142"/>
      <c r="D11" s="142"/>
      <c r="E11" s="142"/>
      <c r="F11" s="142"/>
      <c r="G11" s="142"/>
      <c r="H11" s="142"/>
      <c r="I11" s="147"/>
      <c r="J11" s="142"/>
      <c r="K11" s="142"/>
      <c r="L11" s="142"/>
      <c r="M11" s="142"/>
    </row>
    <row r="12" spans="1:13" s="74" customFormat="1" ht="24" customHeight="1">
      <c r="A12" s="142"/>
      <c r="B12" s="142"/>
      <c r="C12" s="142"/>
      <c r="D12" s="142"/>
      <c r="E12" s="142"/>
      <c r="F12" s="142"/>
      <c r="G12" s="142"/>
      <c r="H12" s="147"/>
      <c r="I12" s="147"/>
      <c r="J12" s="142"/>
      <c r="K12" s="142"/>
      <c r="L12" s="142"/>
      <c r="M12" s="142"/>
    </row>
    <row r="13" spans="2:14" ht="12.75" customHeight="1">
      <c r="B13" s="99"/>
      <c r="C13" s="99"/>
      <c r="D13" s="99"/>
      <c r="E13" s="99"/>
      <c r="F13" s="99"/>
      <c r="G13" s="99"/>
      <c r="H13" s="99"/>
      <c r="I13" s="99"/>
      <c r="J13" s="99"/>
      <c r="K13" s="99"/>
      <c r="L13" s="99"/>
      <c r="M13" s="99"/>
      <c r="N13" s="99"/>
    </row>
    <row r="14" spans="2:14" ht="12.75" customHeight="1">
      <c r="B14" s="99"/>
      <c r="C14" s="99"/>
      <c r="D14" s="99"/>
      <c r="E14" s="99"/>
      <c r="F14" s="99"/>
      <c r="G14" s="99"/>
      <c r="H14" s="99"/>
      <c r="J14" s="99"/>
      <c r="K14" s="99"/>
      <c r="L14" s="99"/>
      <c r="N14" s="99"/>
    </row>
    <row r="15" spans="4:14" ht="12.75" customHeight="1">
      <c r="D15" s="99"/>
      <c r="E15" s="99"/>
      <c r="F15" s="99"/>
      <c r="J15" s="99"/>
      <c r="K15" s="99"/>
      <c r="L15" s="99"/>
      <c r="N15" s="99"/>
    </row>
    <row r="16" spans="4:14" ht="12.75" customHeight="1">
      <c r="D16" s="99"/>
      <c r="E16" s="99"/>
      <c r="F16" s="99"/>
      <c r="G16" s="99"/>
      <c r="J16" s="99"/>
      <c r="K16" s="99"/>
      <c r="L16" s="99"/>
      <c r="N16" s="99"/>
    </row>
    <row r="17" spans="7:12" ht="12.75" customHeight="1">
      <c r="G17" s="99"/>
      <c r="J17" s="99"/>
      <c r="K17" s="99"/>
      <c r="L17" s="9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F13" sqref="F1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52" t="s">
        <v>17</v>
      </c>
      <c r="B1" s="153"/>
      <c r="C1" s="153"/>
      <c r="D1" s="153"/>
      <c r="E1" s="153"/>
      <c r="F1" s="154"/>
      <c r="G1" s="153"/>
      <c r="H1" s="154"/>
    </row>
    <row r="2" spans="1:8" ht="22.5" customHeight="1">
      <c r="A2" s="155" t="s">
        <v>18</v>
      </c>
      <c r="B2" s="156"/>
      <c r="C2" s="157"/>
      <c r="D2" s="157"/>
      <c r="E2" s="156"/>
      <c r="F2" s="156"/>
      <c r="G2" s="156"/>
      <c r="H2" s="156"/>
    </row>
    <row r="3" spans="1:8" s="74" customFormat="1" ht="22.5" customHeight="1">
      <c r="A3" s="158"/>
      <c r="B3" s="158"/>
      <c r="C3" s="159"/>
      <c r="D3" s="159"/>
      <c r="E3" s="160"/>
      <c r="F3" s="161" t="s">
        <v>47</v>
      </c>
      <c r="G3" s="160"/>
      <c r="H3" s="161" t="s">
        <v>47</v>
      </c>
    </row>
    <row r="4" spans="1:8" s="74" customFormat="1" ht="22.5" customHeight="1">
      <c r="A4" s="162" t="s">
        <v>48</v>
      </c>
      <c r="B4" s="162"/>
      <c r="C4" s="162" t="s">
        <v>49</v>
      </c>
      <c r="D4" s="162"/>
      <c r="E4" s="162"/>
      <c r="F4" s="162"/>
      <c r="G4" s="162"/>
      <c r="H4" s="162"/>
    </row>
    <row r="5" spans="1:8" s="74" customFormat="1" ht="22.5" customHeight="1">
      <c r="A5" s="162" t="s">
        <v>50</v>
      </c>
      <c r="B5" s="162" t="s">
        <v>51</v>
      </c>
      <c r="C5" s="162" t="s">
        <v>52</v>
      </c>
      <c r="D5" s="163" t="s">
        <v>51</v>
      </c>
      <c r="E5" s="223" t="s">
        <v>53</v>
      </c>
      <c r="F5" s="162" t="s">
        <v>51</v>
      </c>
      <c r="G5" s="223" t="s">
        <v>54</v>
      </c>
      <c r="H5" s="223" t="s">
        <v>51</v>
      </c>
    </row>
    <row r="6" spans="1:8" s="74" customFormat="1" ht="22.5" customHeight="1">
      <c r="A6" s="169" t="s">
        <v>157</v>
      </c>
      <c r="B6" s="168">
        <f>B7</f>
        <v>7364</v>
      </c>
      <c r="C6" s="169" t="s">
        <v>157</v>
      </c>
      <c r="D6" s="168">
        <f>SUM(D7:D34)</f>
        <v>7364</v>
      </c>
      <c r="E6" s="167" t="s">
        <v>157</v>
      </c>
      <c r="F6" s="168">
        <f>SUM(F7,F12,F23,F24,F25)</f>
        <v>7364</v>
      </c>
      <c r="G6" s="172" t="s">
        <v>55</v>
      </c>
      <c r="H6" s="224">
        <v>7364</v>
      </c>
    </row>
    <row r="7" spans="1:8" s="74" customFormat="1" ht="22.5" customHeight="1">
      <c r="A7" s="165" t="s">
        <v>158</v>
      </c>
      <c r="B7" s="168">
        <f>'[1]表1-部门综合预算收支总表'!B8</f>
        <v>7364</v>
      </c>
      <c r="C7" s="167" t="s">
        <v>57</v>
      </c>
      <c r="D7" s="168"/>
      <c r="E7" s="167" t="s">
        <v>58</v>
      </c>
      <c r="F7" s="225">
        <f>F8+F9+F10+F11</f>
        <v>6564</v>
      </c>
      <c r="G7" s="170" t="s">
        <v>59</v>
      </c>
      <c r="H7" s="226">
        <v>5838</v>
      </c>
    </row>
    <row r="8" spans="1:10" s="74" customFormat="1" ht="30" customHeight="1">
      <c r="A8" s="227" t="s">
        <v>159</v>
      </c>
      <c r="B8" s="168"/>
      <c r="C8" s="167" t="s">
        <v>61</v>
      </c>
      <c r="D8" s="168"/>
      <c r="E8" s="167" t="s">
        <v>62</v>
      </c>
      <c r="F8" s="225">
        <f>'[1]表1-部门综合预算收支总表'!F8</f>
        <v>5838</v>
      </c>
      <c r="G8" s="172" t="s">
        <v>63</v>
      </c>
      <c r="H8" s="226">
        <f>F9+F12</f>
        <v>1526</v>
      </c>
      <c r="J8" s="151"/>
    </row>
    <row r="9" spans="1:8" s="74" customFormat="1" ht="22.5" customHeight="1">
      <c r="A9" s="165" t="s">
        <v>160</v>
      </c>
      <c r="B9" s="168"/>
      <c r="C9" s="167" t="s">
        <v>65</v>
      </c>
      <c r="D9" s="168"/>
      <c r="E9" s="167" t="s">
        <v>66</v>
      </c>
      <c r="F9" s="225">
        <v>726</v>
      </c>
      <c r="G9" s="172" t="s">
        <v>67</v>
      </c>
      <c r="H9" s="224"/>
    </row>
    <row r="10" spans="1:8" s="74" customFormat="1" ht="22.5" customHeight="1">
      <c r="A10" s="165" t="s">
        <v>161</v>
      </c>
      <c r="B10" s="168"/>
      <c r="C10" s="167" t="s">
        <v>69</v>
      </c>
      <c r="D10" s="168"/>
      <c r="E10" s="167" t="s">
        <v>70</v>
      </c>
      <c r="F10" s="225"/>
      <c r="G10" s="172" t="s">
        <v>71</v>
      </c>
      <c r="H10" s="224"/>
    </row>
    <row r="11" spans="1:8" s="74" customFormat="1" ht="22.5" customHeight="1">
      <c r="A11" s="165"/>
      <c r="B11" s="168"/>
      <c r="C11" s="167" t="s">
        <v>73</v>
      </c>
      <c r="D11" s="168"/>
      <c r="E11" s="167" t="s">
        <v>74</v>
      </c>
      <c r="F11" s="225">
        <f>'[1]表1-部门综合预算收支总表'!F11</f>
        <v>0</v>
      </c>
      <c r="G11" s="172" t="s">
        <v>75</v>
      </c>
      <c r="H11" s="224"/>
    </row>
    <row r="12" spans="1:8" s="74" customFormat="1" ht="22.5" customHeight="1">
      <c r="A12" s="165"/>
      <c r="B12" s="168"/>
      <c r="C12" s="167" t="s">
        <v>77</v>
      </c>
      <c r="D12" s="168">
        <v>7364</v>
      </c>
      <c r="E12" s="167" t="s">
        <v>78</v>
      </c>
      <c r="F12" s="225">
        <f>'[1]表1-部门综合预算收支总表'!F12</f>
        <v>800</v>
      </c>
      <c r="G12" s="172" t="s">
        <v>79</v>
      </c>
      <c r="H12" s="224"/>
    </row>
    <row r="13" spans="1:8" s="74" customFormat="1" ht="22.5" customHeight="1">
      <c r="A13" s="165"/>
      <c r="B13" s="168"/>
      <c r="C13" s="167" t="s">
        <v>81</v>
      </c>
      <c r="D13" s="168"/>
      <c r="E13" s="173" t="s">
        <v>62</v>
      </c>
      <c r="F13" s="224"/>
      <c r="G13" s="172" t="s">
        <v>82</v>
      </c>
      <c r="H13" s="224"/>
    </row>
    <row r="14" spans="1:8" s="74" customFormat="1" ht="22.5" customHeight="1">
      <c r="A14" s="165"/>
      <c r="B14" s="168"/>
      <c r="C14" s="167" t="s">
        <v>84</v>
      </c>
      <c r="D14" s="168"/>
      <c r="E14" s="173" t="s">
        <v>66</v>
      </c>
      <c r="F14" s="224">
        <v>800</v>
      </c>
      <c r="G14" s="172" t="s">
        <v>85</v>
      </c>
      <c r="H14" s="224"/>
    </row>
    <row r="15" spans="1:8" s="74" customFormat="1" ht="22.5" customHeight="1">
      <c r="A15" s="173"/>
      <c r="B15" s="168"/>
      <c r="C15" s="167" t="s">
        <v>87</v>
      </c>
      <c r="D15" s="168"/>
      <c r="E15" s="173" t="s">
        <v>88</v>
      </c>
      <c r="F15" s="224"/>
      <c r="G15" s="172" t="s">
        <v>89</v>
      </c>
      <c r="H15" s="224"/>
    </row>
    <row r="16" spans="1:8" s="74" customFormat="1" ht="22.5" customHeight="1">
      <c r="A16" s="173"/>
      <c r="B16" s="168"/>
      <c r="C16" s="167" t="s">
        <v>91</v>
      </c>
      <c r="D16" s="168"/>
      <c r="E16" s="173" t="s">
        <v>92</v>
      </c>
      <c r="F16" s="168"/>
      <c r="G16" s="172" t="s">
        <v>93</v>
      </c>
      <c r="H16" s="224"/>
    </row>
    <row r="17" spans="1:8" s="74" customFormat="1" ht="22.5" customHeight="1">
      <c r="A17" s="173"/>
      <c r="B17" s="168"/>
      <c r="C17" s="167" t="s">
        <v>95</v>
      </c>
      <c r="D17" s="168"/>
      <c r="E17" s="173" t="s">
        <v>96</v>
      </c>
      <c r="F17" s="168"/>
      <c r="G17" s="172" t="s">
        <v>97</v>
      </c>
      <c r="H17" s="224"/>
    </row>
    <row r="18" spans="1:8" s="74" customFormat="1" ht="22.5" customHeight="1">
      <c r="A18" s="173"/>
      <c r="B18" s="166"/>
      <c r="C18" s="167" t="s">
        <v>98</v>
      </c>
      <c r="D18" s="168"/>
      <c r="E18" s="173" t="s">
        <v>99</v>
      </c>
      <c r="F18" s="168"/>
      <c r="G18" s="172" t="s">
        <v>100</v>
      </c>
      <c r="H18" s="224"/>
    </row>
    <row r="19" spans="1:8" s="74" customFormat="1" ht="22.5" customHeight="1">
      <c r="A19" s="173"/>
      <c r="B19" s="175"/>
      <c r="C19" s="167" t="s">
        <v>101</v>
      </c>
      <c r="D19" s="168"/>
      <c r="E19" s="173" t="s">
        <v>102</v>
      </c>
      <c r="F19" s="168"/>
      <c r="G19" s="172" t="s">
        <v>103</v>
      </c>
      <c r="H19" s="224"/>
    </row>
    <row r="20" spans="1:8" s="74" customFormat="1" ht="22.5" customHeight="1">
      <c r="A20" s="173"/>
      <c r="B20" s="166"/>
      <c r="C20" s="167" t="s">
        <v>104</v>
      </c>
      <c r="D20" s="168"/>
      <c r="E20" s="173" t="s">
        <v>105</v>
      </c>
      <c r="F20" s="168"/>
      <c r="G20" s="172" t="s">
        <v>106</v>
      </c>
      <c r="H20" s="224"/>
    </row>
    <row r="21" spans="1:8" s="74" customFormat="1" ht="22.5" customHeight="1">
      <c r="A21" s="174"/>
      <c r="B21" s="166"/>
      <c r="C21" s="167" t="s">
        <v>107</v>
      </c>
      <c r="D21" s="168"/>
      <c r="E21" s="173" t="s">
        <v>108</v>
      </c>
      <c r="F21" s="168"/>
      <c r="G21" s="172" t="s">
        <v>109</v>
      </c>
      <c r="H21" s="224"/>
    </row>
    <row r="22" spans="1:8" s="74" customFormat="1" ht="22.5" customHeight="1">
      <c r="A22" s="176"/>
      <c r="B22" s="166"/>
      <c r="C22" s="167" t="s">
        <v>110</v>
      </c>
      <c r="D22" s="168"/>
      <c r="E22" s="228" t="s">
        <v>111</v>
      </c>
      <c r="F22" s="168"/>
      <c r="G22" s="228"/>
      <c r="H22" s="168"/>
    </row>
    <row r="23" spans="1:8" s="74" customFormat="1" ht="22.5" customHeight="1">
      <c r="A23" s="229"/>
      <c r="B23" s="166"/>
      <c r="C23" s="167" t="s">
        <v>112</v>
      </c>
      <c r="D23" s="168"/>
      <c r="E23" s="177" t="s">
        <v>113</v>
      </c>
      <c r="F23" s="168"/>
      <c r="G23" s="177"/>
      <c r="H23" s="168"/>
    </row>
    <row r="24" spans="1:8" s="74" customFormat="1" ht="22.5" customHeight="1">
      <c r="A24" s="229"/>
      <c r="B24" s="166"/>
      <c r="C24" s="167" t="s">
        <v>114</v>
      </c>
      <c r="D24" s="168"/>
      <c r="E24" s="177" t="s">
        <v>115</v>
      </c>
      <c r="F24" s="168"/>
      <c r="G24" s="177"/>
      <c r="H24" s="168"/>
    </row>
    <row r="25" spans="1:9" s="74" customFormat="1" ht="22.5" customHeight="1">
      <c r="A25" s="229"/>
      <c r="B25" s="166"/>
      <c r="C25" s="167" t="s">
        <v>116</v>
      </c>
      <c r="D25" s="168"/>
      <c r="E25" s="177" t="s">
        <v>117</v>
      </c>
      <c r="F25" s="168"/>
      <c r="G25" s="177"/>
      <c r="H25" s="168"/>
      <c r="I25" s="151"/>
    </row>
    <row r="26" spans="1:10" s="74" customFormat="1" ht="22.5" customHeight="1">
      <c r="A26" s="229"/>
      <c r="B26" s="166"/>
      <c r="C26" s="167" t="s">
        <v>118</v>
      </c>
      <c r="D26" s="168"/>
      <c r="E26" s="230"/>
      <c r="F26" s="168"/>
      <c r="G26" s="230"/>
      <c r="H26" s="168"/>
      <c r="I26" s="151"/>
      <c r="J26" s="151"/>
    </row>
    <row r="27" spans="1:10" s="74" customFormat="1" ht="22.5" customHeight="1">
      <c r="A27" s="176"/>
      <c r="B27" s="175"/>
      <c r="C27" s="167" t="s">
        <v>119</v>
      </c>
      <c r="D27" s="168"/>
      <c r="E27" s="230"/>
      <c r="F27" s="168"/>
      <c r="G27" s="230"/>
      <c r="H27" s="168"/>
      <c r="I27" s="151"/>
      <c r="J27" s="151"/>
    </row>
    <row r="28" spans="1:10" s="74" customFormat="1" ht="22.5" customHeight="1">
      <c r="A28" s="229"/>
      <c r="B28" s="166"/>
      <c r="C28" s="167" t="s">
        <v>120</v>
      </c>
      <c r="D28" s="168"/>
      <c r="E28" s="230"/>
      <c r="F28" s="168"/>
      <c r="G28" s="230"/>
      <c r="H28" s="168"/>
      <c r="I28" s="151"/>
      <c r="J28" s="151"/>
    </row>
    <row r="29" spans="1:10" s="74" customFormat="1" ht="22.5" customHeight="1">
      <c r="A29" s="176"/>
      <c r="B29" s="175"/>
      <c r="C29" s="167" t="s">
        <v>121</v>
      </c>
      <c r="D29" s="168"/>
      <c r="E29" s="230"/>
      <c r="F29" s="168"/>
      <c r="G29" s="230"/>
      <c r="H29" s="168"/>
      <c r="I29" s="151"/>
      <c r="J29" s="151"/>
    </row>
    <row r="30" spans="1:9" s="74" customFormat="1" ht="22.5" customHeight="1">
      <c r="A30" s="176"/>
      <c r="B30" s="166"/>
      <c r="C30" s="167" t="s">
        <v>122</v>
      </c>
      <c r="D30" s="168"/>
      <c r="E30" s="230"/>
      <c r="F30" s="168"/>
      <c r="G30" s="230"/>
      <c r="H30" s="168"/>
      <c r="I30" s="151"/>
    </row>
    <row r="31" spans="1:8" s="74" customFormat="1" ht="22.5" customHeight="1">
      <c r="A31" s="176"/>
      <c r="B31" s="166"/>
      <c r="C31" s="167" t="s">
        <v>123</v>
      </c>
      <c r="D31" s="168"/>
      <c r="E31" s="230"/>
      <c r="F31" s="168"/>
      <c r="G31" s="230"/>
      <c r="H31" s="168"/>
    </row>
    <row r="32" spans="1:8" s="74" customFormat="1" ht="22.5" customHeight="1">
      <c r="A32" s="176"/>
      <c r="B32" s="166"/>
      <c r="C32" s="167" t="s">
        <v>124</v>
      </c>
      <c r="D32" s="168"/>
      <c r="E32" s="230"/>
      <c r="F32" s="168"/>
      <c r="G32" s="230"/>
      <c r="H32" s="168"/>
    </row>
    <row r="33" spans="1:10" s="74" customFormat="1" ht="22.5" customHeight="1">
      <c r="A33" s="176"/>
      <c r="B33" s="166"/>
      <c r="C33" s="167" t="s">
        <v>125</v>
      </c>
      <c r="D33" s="168"/>
      <c r="E33" s="230"/>
      <c r="F33" s="168"/>
      <c r="G33" s="230"/>
      <c r="H33" s="168"/>
      <c r="I33" s="151"/>
      <c r="J33" s="151"/>
    </row>
    <row r="34" spans="1:8" s="74" customFormat="1" ht="22.5" customHeight="1">
      <c r="A34" s="174"/>
      <c r="B34" s="166"/>
      <c r="C34" s="167" t="s">
        <v>126</v>
      </c>
      <c r="D34" s="168"/>
      <c r="E34" s="230"/>
      <c r="F34" s="168"/>
      <c r="G34" s="230"/>
      <c r="H34" s="168"/>
    </row>
    <row r="35" spans="1:8" s="74" customFormat="1" ht="22.5" customHeight="1">
      <c r="A35" s="176"/>
      <c r="B35" s="166"/>
      <c r="C35" s="167"/>
      <c r="D35" s="178"/>
      <c r="E35" s="165"/>
      <c r="F35" s="179"/>
      <c r="G35" s="165"/>
      <c r="H35" s="179"/>
    </row>
    <row r="36" spans="1:8" s="74" customFormat="1" ht="18" customHeight="1">
      <c r="A36" s="163" t="s">
        <v>127</v>
      </c>
      <c r="B36" s="175">
        <f aca="true" t="shared" si="0" ref="B36:F36">SUM(B6)</f>
        <v>7364</v>
      </c>
      <c r="C36" s="163" t="s">
        <v>128</v>
      </c>
      <c r="D36" s="178">
        <f t="shared" si="0"/>
        <v>7364</v>
      </c>
      <c r="E36" s="163" t="s">
        <v>128</v>
      </c>
      <c r="F36" s="179">
        <f t="shared" si="0"/>
        <v>7364</v>
      </c>
      <c r="G36" s="163" t="s">
        <v>128</v>
      </c>
      <c r="H36" s="179">
        <f>SUM(H6)</f>
        <v>7364</v>
      </c>
    </row>
    <row r="37" spans="1:8" s="74" customFormat="1" ht="18" customHeight="1">
      <c r="A37" s="167" t="s">
        <v>133</v>
      </c>
      <c r="B37" s="166"/>
      <c r="C37" s="173" t="s">
        <v>130</v>
      </c>
      <c r="D37" s="178">
        <f>SUM(B41)-SUM(D36)</f>
        <v>0</v>
      </c>
      <c r="E37" s="173" t="s">
        <v>130</v>
      </c>
      <c r="F37" s="179">
        <f>B37</f>
        <v>0</v>
      </c>
      <c r="G37" s="173" t="s">
        <v>130</v>
      </c>
      <c r="H37" s="179">
        <f>D37</f>
        <v>0</v>
      </c>
    </row>
    <row r="38" spans="1:8" s="74" customFormat="1" ht="18" customHeight="1">
      <c r="A38" s="167" t="s">
        <v>134</v>
      </c>
      <c r="B38" s="166"/>
      <c r="C38" s="173"/>
      <c r="D38" s="168"/>
      <c r="E38" s="173"/>
      <c r="F38" s="168"/>
      <c r="G38" s="173"/>
      <c r="H38" s="168"/>
    </row>
    <row r="39" spans="1:8" s="74" customFormat="1" ht="22.5" customHeight="1">
      <c r="A39" s="167" t="s">
        <v>162</v>
      </c>
      <c r="B39" s="166"/>
      <c r="C39" s="231"/>
      <c r="D39" s="232"/>
      <c r="E39" s="176"/>
      <c r="F39" s="178"/>
      <c r="G39" s="176"/>
      <c r="H39" s="178"/>
    </row>
    <row r="40" spans="1:8" s="74" customFormat="1" ht="21" customHeight="1">
      <c r="A40" s="176"/>
      <c r="B40" s="166"/>
      <c r="C40" s="174"/>
      <c r="D40" s="232"/>
      <c r="E40" s="174"/>
      <c r="F40" s="232"/>
      <c r="G40" s="174"/>
      <c r="H40" s="232"/>
    </row>
    <row r="41" spans="1:8" s="74" customFormat="1" ht="18" customHeight="1">
      <c r="A41" s="162" t="s">
        <v>136</v>
      </c>
      <c r="B41" s="175">
        <f aca="true" t="shared" si="1" ref="B41:F41">SUM(B36,B37)</f>
        <v>7364</v>
      </c>
      <c r="C41" s="233" t="s">
        <v>137</v>
      </c>
      <c r="D41" s="232">
        <f t="shared" si="1"/>
        <v>7364</v>
      </c>
      <c r="E41" s="162" t="s">
        <v>137</v>
      </c>
      <c r="F41" s="168">
        <f t="shared" si="1"/>
        <v>7364</v>
      </c>
      <c r="G41" s="162" t="s">
        <v>137</v>
      </c>
      <c r="H41" s="168">
        <f>SUM(H36,H37)</f>
        <v>7364</v>
      </c>
    </row>
    <row r="42" spans="4:8" s="74" customFormat="1" ht="12.75" customHeight="1">
      <c r="D42" s="180"/>
      <c r="F42" s="180"/>
      <c r="H42" s="180"/>
    </row>
    <row r="43" spans="4:8" s="74" customFormat="1" ht="12.75" customHeight="1">
      <c r="D43" s="180"/>
      <c r="F43" s="180"/>
      <c r="H43" s="180"/>
    </row>
    <row r="44" spans="4:8" s="74" customFormat="1" ht="12.75" customHeight="1">
      <c r="D44" s="180"/>
      <c r="F44" s="180"/>
      <c r="H44" s="180"/>
    </row>
    <row r="45" spans="4:8" s="74" customFormat="1" ht="12.75" customHeight="1">
      <c r="D45" s="180"/>
      <c r="F45" s="180"/>
      <c r="H45" s="180"/>
    </row>
    <row r="46" spans="4:8" s="74" customFormat="1" ht="12.75" customHeight="1">
      <c r="D46" s="180"/>
      <c r="F46" s="180"/>
      <c r="H46" s="180"/>
    </row>
    <row r="47" spans="4:8" ht="12.75" customHeight="1">
      <c r="D47" s="181"/>
      <c r="F47" s="181"/>
      <c r="H47" s="181"/>
    </row>
    <row r="48" spans="4:8" ht="12.75" customHeight="1">
      <c r="D48" s="181"/>
      <c r="F48" s="181"/>
      <c r="H48" s="181"/>
    </row>
    <row r="49" spans="4:8" ht="12.75" customHeight="1">
      <c r="D49" s="181"/>
      <c r="F49" s="181"/>
      <c r="H49" s="181"/>
    </row>
    <row r="50" spans="4:8" ht="12.75" customHeight="1">
      <c r="D50" s="181"/>
      <c r="F50" s="181"/>
      <c r="H50" s="181"/>
    </row>
    <row r="51" spans="4:8" ht="12.75" customHeight="1">
      <c r="D51" s="181"/>
      <c r="F51" s="181"/>
      <c r="H51" s="181"/>
    </row>
    <row r="52" spans="4:8" ht="12.75" customHeight="1">
      <c r="D52" s="181"/>
      <c r="F52" s="181"/>
      <c r="H52" s="181"/>
    </row>
    <row r="53" spans="4:8" ht="12.75" customHeight="1">
      <c r="D53" s="181"/>
      <c r="F53" s="181"/>
      <c r="H53" s="181"/>
    </row>
    <row r="54" spans="4:8" ht="12.75" customHeight="1">
      <c r="D54" s="181"/>
      <c r="F54" s="181"/>
      <c r="H54" s="181"/>
    </row>
    <row r="55" spans="6:8" ht="12.75" customHeight="1">
      <c r="F55" s="181"/>
      <c r="H55" s="181"/>
    </row>
    <row r="56" spans="6:8" ht="12.75" customHeight="1">
      <c r="F56" s="181"/>
      <c r="H56" s="181"/>
    </row>
    <row r="57" spans="6:8" ht="12.75" customHeight="1">
      <c r="F57" s="181"/>
      <c r="H57" s="181"/>
    </row>
    <row r="58" spans="6:8" ht="12.75" customHeight="1">
      <c r="F58" s="181"/>
      <c r="H58" s="181"/>
    </row>
    <row r="59" spans="6:8" ht="12.75" customHeight="1">
      <c r="F59" s="181"/>
      <c r="H59" s="181"/>
    </row>
    <row r="60" spans="6:8" ht="12.75" customHeight="1">
      <c r="F60" s="181"/>
      <c r="H60" s="18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G17" sqref="G17"/>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77" t="s">
        <v>19</v>
      </c>
    </row>
    <row r="2" spans="1:7" ht="28.5" customHeight="1">
      <c r="A2" s="108" t="s">
        <v>20</v>
      </c>
      <c r="B2" s="108"/>
      <c r="C2" s="108"/>
      <c r="D2" s="108"/>
      <c r="E2" s="108"/>
      <c r="F2" s="108"/>
      <c r="G2" s="108"/>
    </row>
    <row r="3" s="74" customFormat="1" ht="22.5" customHeight="1">
      <c r="G3" s="107" t="s">
        <v>47</v>
      </c>
    </row>
    <row r="4" spans="1:7" s="74" customFormat="1" ht="22.5" customHeight="1">
      <c r="A4" s="140" t="s">
        <v>163</v>
      </c>
      <c r="B4" s="140" t="s">
        <v>164</v>
      </c>
      <c r="C4" s="140" t="s">
        <v>142</v>
      </c>
      <c r="D4" s="140" t="s">
        <v>165</v>
      </c>
      <c r="E4" s="140" t="s">
        <v>166</v>
      </c>
      <c r="F4" s="140" t="s">
        <v>167</v>
      </c>
      <c r="G4" s="140" t="s">
        <v>168</v>
      </c>
    </row>
    <row r="5" spans="1:7" s="74" customFormat="1" ht="24" customHeight="1">
      <c r="A5" s="148" t="s">
        <v>153</v>
      </c>
      <c r="B5" s="148" t="s">
        <v>153</v>
      </c>
      <c r="C5" s="141">
        <v>1</v>
      </c>
      <c r="D5" s="141">
        <v>2</v>
      </c>
      <c r="E5" s="141">
        <v>3</v>
      </c>
      <c r="F5" s="141">
        <v>4</v>
      </c>
      <c r="G5" s="148" t="s">
        <v>153</v>
      </c>
    </row>
    <row r="6" spans="1:7" s="74" customFormat="1" ht="24" customHeight="1">
      <c r="A6" s="219">
        <v>206</v>
      </c>
      <c r="B6" s="219" t="s">
        <v>169</v>
      </c>
      <c r="C6" s="190">
        <f aca="true" t="shared" si="0" ref="C6:C9">SUM(D6:F6)</f>
        <v>7364</v>
      </c>
      <c r="D6" s="190">
        <f aca="true" t="shared" si="1" ref="D6:F6">D7</f>
        <v>6204</v>
      </c>
      <c r="E6" s="190">
        <f t="shared" si="1"/>
        <v>360</v>
      </c>
      <c r="F6" s="190">
        <f t="shared" si="1"/>
        <v>800</v>
      </c>
      <c r="G6" s="142"/>
    </row>
    <row r="7" spans="1:7" s="74" customFormat="1" ht="24" customHeight="1">
      <c r="A7" s="220">
        <v>20607</v>
      </c>
      <c r="B7" s="220" t="s">
        <v>170</v>
      </c>
      <c r="C7" s="95">
        <f t="shared" si="0"/>
        <v>7364</v>
      </c>
      <c r="D7" s="95">
        <f aca="true" t="shared" si="2" ref="D7:F7">SUM(D8:D9)</f>
        <v>6204</v>
      </c>
      <c r="E7" s="95">
        <f t="shared" si="2"/>
        <v>360</v>
      </c>
      <c r="F7" s="95">
        <f t="shared" si="2"/>
        <v>800</v>
      </c>
      <c r="G7" s="142"/>
    </row>
    <row r="8" spans="1:7" s="74" customFormat="1" ht="24" customHeight="1">
      <c r="A8" s="221">
        <v>2060701</v>
      </c>
      <c r="B8" s="222" t="s">
        <v>171</v>
      </c>
      <c r="C8" s="95">
        <f t="shared" si="0"/>
        <v>6564</v>
      </c>
      <c r="D8" s="95">
        <v>6204</v>
      </c>
      <c r="E8" s="95">
        <v>360</v>
      </c>
      <c r="F8" s="95"/>
      <c r="G8" s="142"/>
    </row>
    <row r="9" spans="1:7" s="74" customFormat="1" ht="24" customHeight="1">
      <c r="A9" s="221">
        <v>2060702</v>
      </c>
      <c r="B9" s="222" t="s">
        <v>172</v>
      </c>
      <c r="C9" s="95">
        <f t="shared" si="0"/>
        <v>800</v>
      </c>
      <c r="D9" s="95"/>
      <c r="E9" s="95"/>
      <c r="F9" s="95">
        <v>800</v>
      </c>
      <c r="G9" s="142"/>
    </row>
    <row r="10" spans="1:7" s="74" customFormat="1" ht="24" customHeight="1">
      <c r="A10" s="142"/>
      <c r="B10" s="142"/>
      <c r="C10" s="142"/>
      <c r="D10" s="142"/>
      <c r="E10" s="142"/>
      <c r="F10" s="142"/>
      <c r="G10" s="142"/>
    </row>
    <row r="11" spans="1:7" s="74" customFormat="1" ht="24" customHeight="1">
      <c r="A11" s="142"/>
      <c r="B11" s="142"/>
      <c r="C11" s="142"/>
      <c r="D11" s="147"/>
      <c r="E11" s="142"/>
      <c r="F11" s="142"/>
      <c r="G11" s="142"/>
    </row>
    <row r="12" spans="1:7" s="74" customFormat="1" ht="12.75" customHeight="1">
      <c r="A12" s="151"/>
      <c r="B12" s="151"/>
      <c r="C12" s="151"/>
      <c r="D12" s="151"/>
      <c r="E12" s="151"/>
      <c r="F12" s="151"/>
      <c r="G12" s="151"/>
    </row>
    <row r="13" spans="1:3" s="74" customFormat="1" ht="12.75" customHeight="1">
      <c r="A13" s="151"/>
      <c r="C13" s="151"/>
    </row>
    <row r="14" spans="1:3" s="74" customFormat="1" ht="12.75" customHeight="1">
      <c r="A14" s="151"/>
      <c r="C14" s="151"/>
    </row>
    <row r="15" spans="1:2" ht="12.75" customHeight="1">
      <c r="A15" s="99"/>
      <c r="B15" s="99"/>
    </row>
    <row r="16" ht="12.75" customHeight="1">
      <c r="B16" s="99"/>
    </row>
    <row r="17" ht="12.75" customHeight="1">
      <c r="B17" s="99"/>
    </row>
    <row r="18" ht="12.75" customHeight="1">
      <c r="B18" s="99"/>
    </row>
    <row r="19" ht="12.75" customHeight="1">
      <c r="B19" s="9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8"/>
  <sheetViews>
    <sheetView showGridLines="0" showZeros="0" workbookViewId="0" topLeftCell="A4">
      <selection activeCell="F6" sqref="F6"/>
    </sheetView>
  </sheetViews>
  <sheetFormatPr defaultColWidth="9.16015625" defaultRowHeight="12.75" customHeight="1"/>
  <cols>
    <col min="1" max="1" width="17.66015625" style="182" customWidth="1"/>
    <col min="2" max="2" width="44.66015625" style="182" customWidth="1"/>
    <col min="3" max="3" width="22.66015625" style="184" customWidth="1"/>
    <col min="4" max="4" width="27.33203125" style="182" customWidth="1"/>
    <col min="5" max="7" width="21.33203125" style="182" customWidth="1"/>
    <col min="8" max="8" width="17.66015625" style="182" customWidth="1"/>
    <col min="9" max="9" width="30.83203125" style="182" customWidth="1"/>
    <col min="10" max="251" width="9.16015625" style="182" customWidth="1"/>
    <col min="252" max="16384" width="9.16015625" style="182" customWidth="1"/>
  </cols>
  <sheetData>
    <row r="1" spans="1:3" s="182" customFormat="1" ht="22.5" customHeight="1">
      <c r="A1" s="183" t="s">
        <v>21</v>
      </c>
      <c r="C1" s="184"/>
    </row>
    <row r="2" spans="1:9" s="182" customFormat="1" ht="18.75" customHeight="1">
      <c r="A2" s="186" t="s">
        <v>22</v>
      </c>
      <c r="B2" s="186"/>
      <c r="C2" s="186"/>
      <c r="D2" s="186"/>
      <c r="E2" s="186"/>
      <c r="F2" s="186"/>
      <c r="G2" s="186"/>
      <c r="H2" s="186"/>
      <c r="I2" s="186"/>
    </row>
    <row r="3" spans="3:9" s="183" customFormat="1" ht="22.5" customHeight="1">
      <c r="C3" s="187"/>
      <c r="I3" s="217" t="s">
        <v>47</v>
      </c>
    </row>
    <row r="4" spans="1:9" s="183" customFormat="1" ht="31.5" customHeight="1">
      <c r="A4" s="88" t="s">
        <v>173</v>
      </c>
      <c r="B4" s="88" t="s">
        <v>174</v>
      </c>
      <c r="C4" s="188" t="s">
        <v>175</v>
      </c>
      <c r="D4" s="188" t="s">
        <v>176</v>
      </c>
      <c r="E4" s="88" t="s">
        <v>142</v>
      </c>
      <c r="F4" s="88" t="s">
        <v>165</v>
      </c>
      <c r="G4" s="88" t="s">
        <v>166</v>
      </c>
      <c r="H4" s="88" t="s">
        <v>167</v>
      </c>
      <c r="I4" s="88" t="s">
        <v>168</v>
      </c>
    </row>
    <row r="5" spans="1:9" s="183" customFormat="1" ht="27" customHeight="1">
      <c r="A5" s="190" t="s">
        <v>142</v>
      </c>
      <c r="B5" s="190"/>
      <c r="C5" s="190"/>
      <c r="D5" s="190"/>
      <c r="E5" s="211">
        <f>F5+G5+H5</f>
        <v>7364</v>
      </c>
      <c r="F5" s="211">
        <v>6204</v>
      </c>
      <c r="G5" s="211">
        <f>'[1]表6-部门综合预算一般公共预算支出明细表（按支出经济分类科目）'!G19</f>
        <v>360</v>
      </c>
      <c r="H5" s="211">
        <v>800</v>
      </c>
      <c r="I5" s="189"/>
    </row>
    <row r="6" spans="1:9" s="183" customFormat="1" ht="27" customHeight="1">
      <c r="A6" s="192">
        <v>301</v>
      </c>
      <c r="B6" s="189" t="s">
        <v>177</v>
      </c>
      <c r="C6" s="105">
        <v>501</v>
      </c>
      <c r="D6" s="173" t="s">
        <v>178</v>
      </c>
      <c r="E6" s="211">
        <v>5838</v>
      </c>
      <c r="F6" s="211">
        <v>5838</v>
      </c>
      <c r="G6" s="211">
        <v>0</v>
      </c>
      <c r="H6" s="211">
        <v>0</v>
      </c>
      <c r="I6" s="189"/>
    </row>
    <row r="7" spans="1:9" s="183" customFormat="1" ht="27" customHeight="1">
      <c r="A7" s="192" t="s">
        <v>179</v>
      </c>
      <c r="B7" s="189" t="s">
        <v>180</v>
      </c>
      <c r="C7" s="149">
        <v>50101</v>
      </c>
      <c r="D7" s="149" t="s">
        <v>181</v>
      </c>
      <c r="E7" s="211">
        <f aca="true" t="shared" si="0" ref="E6:E54">F7+G7+H7</f>
        <v>2264</v>
      </c>
      <c r="F7" s="212">
        <v>2264</v>
      </c>
      <c r="G7" s="211">
        <v>0</v>
      </c>
      <c r="H7" s="211">
        <v>0</v>
      </c>
      <c r="I7" s="218"/>
    </row>
    <row r="8" spans="1:9" s="183" customFormat="1" ht="27.75" customHeight="1">
      <c r="A8" s="192" t="s">
        <v>182</v>
      </c>
      <c r="B8" s="189" t="s">
        <v>183</v>
      </c>
      <c r="C8" s="194"/>
      <c r="D8" s="194"/>
      <c r="E8" s="211">
        <v>1742</v>
      </c>
      <c r="F8" s="212">
        <v>1742</v>
      </c>
      <c r="G8" s="211">
        <v>0</v>
      </c>
      <c r="H8" s="211">
        <v>0</v>
      </c>
      <c r="I8" s="218"/>
    </row>
    <row r="9" spans="1:9" s="183" customFormat="1" ht="27" customHeight="1">
      <c r="A9" s="192" t="s">
        <v>184</v>
      </c>
      <c r="B9" s="189" t="s">
        <v>185</v>
      </c>
      <c r="C9" s="194"/>
      <c r="D9" s="194"/>
      <c r="E9" s="211">
        <f t="shared" si="0"/>
        <v>189</v>
      </c>
      <c r="F9" s="212">
        <v>189</v>
      </c>
      <c r="G9" s="211">
        <v>0</v>
      </c>
      <c r="H9" s="211">
        <v>0</v>
      </c>
      <c r="I9" s="218"/>
    </row>
    <row r="10" spans="1:9" s="183" customFormat="1" ht="27" customHeight="1">
      <c r="A10" s="192" t="s">
        <v>186</v>
      </c>
      <c r="B10" s="189" t="s">
        <v>187</v>
      </c>
      <c r="C10" s="195"/>
      <c r="D10" s="195"/>
      <c r="E10" s="211">
        <f t="shared" si="0"/>
        <v>0</v>
      </c>
      <c r="F10" s="211">
        <v>0</v>
      </c>
      <c r="G10" s="211">
        <v>0</v>
      </c>
      <c r="H10" s="211">
        <v>0</v>
      </c>
      <c r="I10" s="218"/>
    </row>
    <row r="11" spans="1:9" s="183" customFormat="1" ht="27" customHeight="1">
      <c r="A11" s="192" t="s">
        <v>188</v>
      </c>
      <c r="B11" s="196" t="s">
        <v>189</v>
      </c>
      <c r="C11" s="197">
        <v>50102</v>
      </c>
      <c r="D11" s="197" t="s">
        <v>190</v>
      </c>
      <c r="E11" s="211">
        <f t="shared" si="0"/>
        <v>805</v>
      </c>
      <c r="F11" s="211">
        <v>805</v>
      </c>
      <c r="G11" s="211">
        <v>0</v>
      </c>
      <c r="H11" s="211">
        <v>0</v>
      </c>
      <c r="I11" s="189"/>
    </row>
    <row r="12" spans="1:9" s="183" customFormat="1" ht="27" customHeight="1">
      <c r="A12" s="192" t="s">
        <v>191</v>
      </c>
      <c r="B12" s="196" t="s">
        <v>192</v>
      </c>
      <c r="C12" s="198"/>
      <c r="D12" s="198"/>
      <c r="E12" s="211">
        <f t="shared" si="0"/>
        <v>0</v>
      </c>
      <c r="F12" s="211">
        <v>0</v>
      </c>
      <c r="G12" s="211">
        <v>0</v>
      </c>
      <c r="H12" s="211">
        <v>0</v>
      </c>
      <c r="I12" s="189"/>
    </row>
    <row r="13" spans="1:9" s="183" customFormat="1" ht="27" customHeight="1">
      <c r="A13" s="192" t="s">
        <v>193</v>
      </c>
      <c r="B13" s="196" t="s">
        <v>194</v>
      </c>
      <c r="C13" s="198"/>
      <c r="D13" s="198"/>
      <c r="E13" s="211">
        <f t="shared" si="0"/>
        <v>230</v>
      </c>
      <c r="F13" s="211">
        <v>230</v>
      </c>
      <c r="G13" s="211">
        <v>0</v>
      </c>
      <c r="H13" s="211">
        <v>0</v>
      </c>
      <c r="I13" s="189"/>
    </row>
    <row r="14" spans="1:9" s="183" customFormat="1" ht="27" customHeight="1">
      <c r="A14" s="192" t="s">
        <v>195</v>
      </c>
      <c r="B14" s="196" t="s">
        <v>196</v>
      </c>
      <c r="C14" s="198"/>
      <c r="D14" s="198"/>
      <c r="E14" s="211">
        <f t="shared" si="0"/>
        <v>117</v>
      </c>
      <c r="F14" s="211">
        <v>117</v>
      </c>
      <c r="G14" s="211">
        <v>0</v>
      </c>
      <c r="H14" s="211">
        <v>0</v>
      </c>
      <c r="I14" s="189"/>
    </row>
    <row r="15" spans="1:9" s="183" customFormat="1" ht="27" customHeight="1">
      <c r="A15" s="192" t="s">
        <v>197</v>
      </c>
      <c r="B15" s="189" t="s">
        <v>198</v>
      </c>
      <c r="C15" s="199"/>
      <c r="D15" s="199"/>
      <c r="E15" s="211">
        <f t="shared" si="0"/>
        <v>31</v>
      </c>
      <c r="F15" s="211">
        <v>31</v>
      </c>
      <c r="G15" s="211">
        <v>0</v>
      </c>
      <c r="H15" s="211">
        <v>0</v>
      </c>
      <c r="I15" s="189"/>
    </row>
    <row r="16" spans="1:9" s="183" customFormat="1" ht="27" customHeight="1">
      <c r="A16" s="192" t="s">
        <v>199</v>
      </c>
      <c r="B16" s="189" t="s">
        <v>200</v>
      </c>
      <c r="C16" s="105">
        <v>50103</v>
      </c>
      <c r="D16" s="105" t="s">
        <v>201</v>
      </c>
      <c r="E16" s="211">
        <f t="shared" si="0"/>
        <v>460</v>
      </c>
      <c r="F16" s="211">
        <v>460</v>
      </c>
      <c r="G16" s="211">
        <v>0</v>
      </c>
      <c r="H16" s="211">
        <v>0</v>
      </c>
      <c r="I16" s="189"/>
    </row>
    <row r="17" spans="1:9" s="183" customFormat="1" ht="27" customHeight="1">
      <c r="A17" s="192" t="s">
        <v>202</v>
      </c>
      <c r="B17" s="189" t="s">
        <v>203</v>
      </c>
      <c r="C17" s="149">
        <v>50199</v>
      </c>
      <c r="D17" s="149" t="s">
        <v>204</v>
      </c>
      <c r="E17" s="211">
        <f t="shared" si="0"/>
        <v>0</v>
      </c>
      <c r="F17" s="211">
        <v>0</v>
      </c>
      <c r="G17" s="211">
        <v>0</v>
      </c>
      <c r="H17" s="211">
        <v>0</v>
      </c>
      <c r="I17" s="189"/>
    </row>
    <row r="18" spans="1:9" s="183" customFormat="1" ht="27" customHeight="1">
      <c r="A18" s="192" t="s">
        <v>205</v>
      </c>
      <c r="B18" s="189" t="s">
        <v>206</v>
      </c>
      <c r="C18" s="195"/>
      <c r="D18" s="195"/>
      <c r="E18" s="211">
        <f t="shared" si="0"/>
        <v>0</v>
      </c>
      <c r="F18" s="211">
        <v>0</v>
      </c>
      <c r="G18" s="211">
        <v>0</v>
      </c>
      <c r="H18" s="211">
        <v>0</v>
      </c>
      <c r="I18" s="218"/>
    </row>
    <row r="19" spans="1:9" s="183" customFormat="1" ht="27" customHeight="1">
      <c r="A19" s="192" t="s">
        <v>207</v>
      </c>
      <c r="B19" s="189" t="s">
        <v>208</v>
      </c>
      <c r="C19" s="105">
        <v>502</v>
      </c>
      <c r="D19" s="105" t="s">
        <v>209</v>
      </c>
      <c r="E19" s="211">
        <f t="shared" si="0"/>
        <v>1526</v>
      </c>
      <c r="F19" s="211">
        <f>F44</f>
        <v>366</v>
      </c>
      <c r="G19" s="211">
        <f>SUM(G20:G47)</f>
        <v>360</v>
      </c>
      <c r="H19" s="211">
        <v>800</v>
      </c>
      <c r="I19" s="189"/>
    </row>
    <row r="20" spans="1:9" s="183" customFormat="1" ht="27" customHeight="1">
      <c r="A20" s="192" t="s">
        <v>179</v>
      </c>
      <c r="B20" s="189" t="s">
        <v>210</v>
      </c>
      <c r="C20" s="105"/>
      <c r="D20" s="173"/>
      <c r="E20" s="211">
        <f t="shared" si="0"/>
        <v>90</v>
      </c>
      <c r="F20" s="211">
        <v>0</v>
      </c>
      <c r="G20" s="213">
        <v>90</v>
      </c>
      <c r="H20" s="211">
        <v>0</v>
      </c>
      <c r="I20" s="218"/>
    </row>
    <row r="21" spans="1:9" s="183" customFormat="1" ht="27" customHeight="1">
      <c r="A21" s="192" t="s">
        <v>182</v>
      </c>
      <c r="B21" s="189" t="s">
        <v>211</v>
      </c>
      <c r="C21" s="105"/>
      <c r="D21" s="173"/>
      <c r="E21" s="211">
        <f t="shared" si="0"/>
        <v>80</v>
      </c>
      <c r="F21" s="211">
        <v>0</v>
      </c>
      <c r="G21" s="213">
        <v>80</v>
      </c>
      <c r="H21" s="211">
        <v>0</v>
      </c>
      <c r="I21" s="189"/>
    </row>
    <row r="22" spans="1:9" s="183" customFormat="1" ht="27" customHeight="1">
      <c r="A22" s="192" t="s">
        <v>184</v>
      </c>
      <c r="B22" s="189" t="s">
        <v>212</v>
      </c>
      <c r="C22" s="105"/>
      <c r="D22" s="173"/>
      <c r="E22" s="211">
        <f t="shared" si="0"/>
        <v>0</v>
      </c>
      <c r="F22" s="211">
        <v>0</v>
      </c>
      <c r="G22" s="214">
        <v>0</v>
      </c>
      <c r="H22" s="211">
        <v>0</v>
      </c>
      <c r="I22" s="189"/>
    </row>
    <row r="23" spans="1:9" s="183" customFormat="1" ht="27" customHeight="1">
      <c r="A23" s="192" t="s">
        <v>213</v>
      </c>
      <c r="B23" s="189" t="s">
        <v>214</v>
      </c>
      <c r="C23" s="105"/>
      <c r="D23" s="173"/>
      <c r="E23" s="211">
        <f t="shared" si="0"/>
        <v>0</v>
      </c>
      <c r="F23" s="211">
        <v>0</v>
      </c>
      <c r="G23" s="214">
        <v>0</v>
      </c>
      <c r="H23" s="211">
        <v>0</v>
      </c>
      <c r="I23" s="189"/>
    </row>
    <row r="24" spans="1:9" s="183" customFormat="1" ht="27" customHeight="1">
      <c r="A24" s="192" t="s">
        <v>215</v>
      </c>
      <c r="B24" s="189" t="s">
        <v>216</v>
      </c>
      <c r="C24" s="105"/>
      <c r="D24" s="173"/>
      <c r="E24" s="211">
        <f t="shared" si="0"/>
        <v>0</v>
      </c>
      <c r="F24" s="211">
        <v>0</v>
      </c>
      <c r="G24" s="215">
        <v>0</v>
      </c>
      <c r="H24" s="211">
        <v>0</v>
      </c>
      <c r="I24" s="189"/>
    </row>
    <row r="25" spans="1:9" s="183" customFormat="1" ht="27" customHeight="1">
      <c r="A25" s="192" t="s">
        <v>217</v>
      </c>
      <c r="B25" s="189" t="s">
        <v>218</v>
      </c>
      <c r="C25" s="105"/>
      <c r="D25" s="173"/>
      <c r="E25" s="211">
        <f t="shared" si="0"/>
        <v>70</v>
      </c>
      <c r="F25" s="211">
        <v>0</v>
      </c>
      <c r="G25" s="216">
        <v>70</v>
      </c>
      <c r="H25" s="211">
        <v>0</v>
      </c>
      <c r="I25" s="189"/>
    </row>
    <row r="26" spans="1:9" s="183" customFormat="1" ht="27" customHeight="1">
      <c r="A26" s="192" t="s">
        <v>186</v>
      </c>
      <c r="B26" s="189" t="s">
        <v>219</v>
      </c>
      <c r="C26" s="105"/>
      <c r="D26" s="173"/>
      <c r="E26" s="211">
        <f t="shared" si="0"/>
        <v>340</v>
      </c>
      <c r="F26" s="211">
        <v>0</v>
      </c>
      <c r="G26" s="216">
        <v>0</v>
      </c>
      <c r="H26" s="211">
        <v>340</v>
      </c>
      <c r="I26" s="189"/>
    </row>
    <row r="27" spans="1:9" s="183" customFormat="1" ht="27" customHeight="1">
      <c r="A27" s="192" t="s">
        <v>188</v>
      </c>
      <c r="B27" s="189" t="s">
        <v>220</v>
      </c>
      <c r="C27" s="105"/>
      <c r="D27" s="173"/>
      <c r="E27" s="211">
        <f t="shared" si="0"/>
        <v>0</v>
      </c>
      <c r="F27" s="211">
        <v>0</v>
      </c>
      <c r="G27" s="214"/>
      <c r="H27" s="211">
        <v>0</v>
      </c>
      <c r="I27" s="189"/>
    </row>
    <row r="28" spans="1:9" s="183" customFormat="1" ht="27" customHeight="1">
      <c r="A28" s="192" t="s">
        <v>191</v>
      </c>
      <c r="B28" s="189" t="s">
        <v>221</v>
      </c>
      <c r="C28" s="105"/>
      <c r="D28" s="173"/>
      <c r="E28" s="211">
        <f t="shared" si="0"/>
        <v>0</v>
      </c>
      <c r="F28" s="211">
        <v>0</v>
      </c>
      <c r="G28" s="214">
        <v>0</v>
      </c>
      <c r="H28" s="211">
        <v>0</v>
      </c>
      <c r="I28" s="189"/>
    </row>
    <row r="29" spans="1:9" s="183" customFormat="1" ht="27" customHeight="1">
      <c r="A29" s="192" t="s">
        <v>195</v>
      </c>
      <c r="B29" s="189" t="s">
        <v>222</v>
      </c>
      <c r="C29" s="105"/>
      <c r="D29" s="173"/>
      <c r="E29" s="211">
        <f t="shared" si="0"/>
        <v>300</v>
      </c>
      <c r="F29" s="211">
        <v>0</v>
      </c>
      <c r="G29" s="213">
        <v>60</v>
      </c>
      <c r="H29" s="211">
        <v>240</v>
      </c>
      <c r="I29" s="189"/>
    </row>
    <row r="30" spans="1:9" s="183" customFormat="1" ht="27" customHeight="1">
      <c r="A30" s="192" t="s">
        <v>197</v>
      </c>
      <c r="B30" s="189" t="s">
        <v>223</v>
      </c>
      <c r="C30" s="105"/>
      <c r="D30" s="173"/>
      <c r="E30" s="211">
        <f t="shared" si="0"/>
        <v>0</v>
      </c>
      <c r="F30" s="211">
        <v>0</v>
      </c>
      <c r="G30" s="211">
        <v>0</v>
      </c>
      <c r="H30" s="211">
        <v>0</v>
      </c>
      <c r="I30" s="189"/>
    </row>
    <row r="31" spans="1:9" s="183" customFormat="1" ht="27" customHeight="1">
      <c r="A31" s="192" t="s">
        <v>199</v>
      </c>
      <c r="B31" s="189" t="s">
        <v>224</v>
      </c>
      <c r="C31" s="105"/>
      <c r="D31" s="173"/>
      <c r="E31" s="211">
        <f t="shared" si="0"/>
        <v>0</v>
      </c>
      <c r="F31" s="211">
        <v>0</v>
      </c>
      <c r="G31" s="211">
        <v>0</v>
      </c>
      <c r="H31" s="211">
        <v>0</v>
      </c>
      <c r="I31" s="189"/>
    </row>
    <row r="32" spans="1:9" s="183" customFormat="1" ht="27" customHeight="1">
      <c r="A32" s="192" t="s">
        <v>202</v>
      </c>
      <c r="B32" s="189" t="s">
        <v>225</v>
      </c>
      <c r="C32" s="105"/>
      <c r="D32" s="173"/>
      <c r="E32" s="211">
        <f t="shared" si="0"/>
        <v>0</v>
      </c>
      <c r="F32" s="211">
        <v>0</v>
      </c>
      <c r="G32" s="211">
        <v>0</v>
      </c>
      <c r="H32" s="211">
        <v>0</v>
      </c>
      <c r="I32" s="189"/>
    </row>
    <row r="33" spans="1:9" s="183" customFormat="1" ht="27" customHeight="1">
      <c r="A33" s="192" t="s">
        <v>226</v>
      </c>
      <c r="B33" s="189" t="s">
        <v>227</v>
      </c>
      <c r="C33" s="105"/>
      <c r="D33" s="105"/>
      <c r="E33" s="211">
        <f t="shared" si="0"/>
        <v>0</v>
      </c>
      <c r="F33" s="211">
        <v>0</v>
      </c>
      <c r="G33" s="211">
        <v>0</v>
      </c>
      <c r="H33" s="211">
        <v>0</v>
      </c>
      <c r="I33" s="189"/>
    </row>
    <row r="34" spans="1:9" s="183" customFormat="1" ht="27" customHeight="1">
      <c r="A34" s="192" t="s">
        <v>228</v>
      </c>
      <c r="B34" s="189" t="s">
        <v>229</v>
      </c>
      <c r="C34" s="105"/>
      <c r="D34" s="173"/>
      <c r="E34" s="211">
        <f t="shared" si="0"/>
        <v>0</v>
      </c>
      <c r="F34" s="211">
        <v>0</v>
      </c>
      <c r="G34" s="211">
        <v>0</v>
      </c>
      <c r="H34" s="211">
        <v>0</v>
      </c>
      <c r="I34" s="189"/>
    </row>
    <row r="35" spans="1:9" s="183" customFormat="1" ht="27" customHeight="1">
      <c r="A35" s="192" t="s">
        <v>230</v>
      </c>
      <c r="B35" s="189" t="s">
        <v>231</v>
      </c>
      <c r="C35" s="105"/>
      <c r="D35" s="173"/>
      <c r="E35" s="211">
        <f t="shared" si="0"/>
        <v>60</v>
      </c>
      <c r="F35" s="211">
        <v>0</v>
      </c>
      <c r="G35" s="211">
        <v>60</v>
      </c>
      <c r="H35" s="211">
        <v>0</v>
      </c>
      <c r="I35" s="189"/>
    </row>
    <row r="36" spans="1:9" s="183" customFormat="1" ht="27" customHeight="1">
      <c r="A36" s="192" t="s">
        <v>232</v>
      </c>
      <c r="B36" s="189" t="s">
        <v>233</v>
      </c>
      <c r="C36" s="105"/>
      <c r="D36" s="173"/>
      <c r="E36" s="211">
        <f t="shared" si="0"/>
        <v>0</v>
      </c>
      <c r="F36" s="211">
        <v>0</v>
      </c>
      <c r="G36" s="211">
        <v>0</v>
      </c>
      <c r="H36" s="211">
        <v>0</v>
      </c>
      <c r="I36" s="189"/>
    </row>
    <row r="37" spans="1:9" s="183" customFormat="1" ht="27" customHeight="1">
      <c r="A37" s="204" t="s">
        <v>234</v>
      </c>
      <c r="B37" s="189" t="s">
        <v>235</v>
      </c>
      <c r="C37" s="105"/>
      <c r="D37" s="173"/>
      <c r="E37" s="211">
        <f t="shared" si="0"/>
        <v>0</v>
      </c>
      <c r="F37" s="211">
        <v>0</v>
      </c>
      <c r="G37" s="211">
        <v>0</v>
      </c>
      <c r="H37" s="211">
        <v>0</v>
      </c>
      <c r="I37" s="189"/>
    </row>
    <row r="38" spans="1:9" s="183" customFormat="1" ht="27" customHeight="1">
      <c r="A38" s="204" t="s">
        <v>236</v>
      </c>
      <c r="B38" s="189" t="s">
        <v>237</v>
      </c>
      <c r="C38" s="105"/>
      <c r="D38" s="173"/>
      <c r="E38" s="211">
        <f t="shared" si="0"/>
        <v>0</v>
      </c>
      <c r="F38" s="211">
        <v>0</v>
      </c>
      <c r="G38" s="211">
        <v>0</v>
      </c>
      <c r="H38" s="211">
        <v>0</v>
      </c>
      <c r="I38" s="189"/>
    </row>
    <row r="39" spans="1:9" s="183" customFormat="1" ht="27" customHeight="1">
      <c r="A39" s="204" t="s">
        <v>238</v>
      </c>
      <c r="B39" s="189" t="s">
        <v>239</v>
      </c>
      <c r="C39" s="105"/>
      <c r="D39" s="173"/>
      <c r="E39" s="211">
        <f t="shared" si="0"/>
        <v>220</v>
      </c>
      <c r="F39" s="211">
        <v>0</v>
      </c>
      <c r="G39" s="211">
        <v>0</v>
      </c>
      <c r="H39" s="211">
        <v>220</v>
      </c>
      <c r="I39" s="189"/>
    </row>
    <row r="40" spans="1:9" s="183" customFormat="1" ht="27" customHeight="1">
      <c r="A40" s="204" t="s">
        <v>240</v>
      </c>
      <c r="B40" s="189" t="s">
        <v>241</v>
      </c>
      <c r="C40" s="105"/>
      <c r="D40" s="173"/>
      <c r="E40" s="211">
        <f t="shared" si="0"/>
        <v>0</v>
      </c>
      <c r="F40" s="211">
        <v>0</v>
      </c>
      <c r="G40" s="211">
        <v>0</v>
      </c>
      <c r="H40" s="211">
        <v>0</v>
      </c>
      <c r="I40" s="189"/>
    </row>
    <row r="41" spans="1:9" s="183" customFormat="1" ht="27" customHeight="1">
      <c r="A41" s="204" t="s">
        <v>242</v>
      </c>
      <c r="B41" s="189" t="s">
        <v>243</v>
      </c>
      <c r="C41" s="105"/>
      <c r="D41" s="173"/>
      <c r="E41" s="211">
        <f t="shared" si="0"/>
        <v>0</v>
      </c>
      <c r="F41" s="211">
        <v>0</v>
      </c>
      <c r="G41" s="211">
        <v>0</v>
      </c>
      <c r="H41" s="211">
        <v>0</v>
      </c>
      <c r="I41" s="189"/>
    </row>
    <row r="42" spans="1:9" s="183" customFormat="1" ht="27" customHeight="1">
      <c r="A42" s="204" t="s">
        <v>244</v>
      </c>
      <c r="B42" s="189" t="s">
        <v>245</v>
      </c>
      <c r="C42" s="105"/>
      <c r="D42" s="173"/>
      <c r="E42" s="211">
        <f t="shared" si="0"/>
        <v>0</v>
      </c>
      <c r="F42" s="211">
        <v>0</v>
      </c>
      <c r="G42" s="211">
        <v>0</v>
      </c>
      <c r="H42" s="211">
        <v>0</v>
      </c>
      <c r="I42" s="189"/>
    </row>
    <row r="43" spans="1:9" s="183" customFormat="1" ht="27" customHeight="1">
      <c r="A43" s="204" t="s">
        <v>246</v>
      </c>
      <c r="B43" s="189" t="s">
        <v>247</v>
      </c>
      <c r="C43" s="105"/>
      <c r="D43" s="173"/>
      <c r="E43" s="211">
        <f t="shared" si="0"/>
        <v>0</v>
      </c>
      <c r="F43" s="211">
        <v>0</v>
      </c>
      <c r="G43" s="211">
        <v>0</v>
      </c>
      <c r="H43" s="211">
        <v>0</v>
      </c>
      <c r="I43" s="189"/>
    </row>
    <row r="44" spans="1:9" s="183" customFormat="1" ht="27" customHeight="1">
      <c r="A44" s="204" t="s">
        <v>248</v>
      </c>
      <c r="B44" s="189" t="s">
        <v>249</v>
      </c>
      <c r="C44" s="105"/>
      <c r="D44" s="173"/>
      <c r="E44" s="211">
        <f t="shared" si="0"/>
        <v>366</v>
      </c>
      <c r="F44" s="211">
        <v>366</v>
      </c>
      <c r="G44" s="211">
        <v>0</v>
      </c>
      <c r="H44" s="211">
        <v>0</v>
      </c>
      <c r="I44" s="218" t="s">
        <v>250</v>
      </c>
    </row>
    <row r="45" spans="1:9" s="183" customFormat="1" ht="27" customHeight="1">
      <c r="A45" s="204" t="s">
        <v>251</v>
      </c>
      <c r="B45" s="189" t="s">
        <v>252</v>
      </c>
      <c r="C45" s="105"/>
      <c r="D45" s="173"/>
      <c r="E45" s="211">
        <f t="shared" si="0"/>
        <v>0</v>
      </c>
      <c r="F45" s="211">
        <v>0</v>
      </c>
      <c r="G45" s="211">
        <v>0</v>
      </c>
      <c r="H45" s="211">
        <v>0</v>
      </c>
      <c r="I45" s="189"/>
    </row>
    <row r="46" spans="1:9" s="183" customFormat="1" ht="27" customHeight="1">
      <c r="A46" s="204" t="s">
        <v>205</v>
      </c>
      <c r="B46" s="189" t="s">
        <v>253</v>
      </c>
      <c r="C46" s="105"/>
      <c r="D46" s="173"/>
      <c r="E46" s="211">
        <f t="shared" si="0"/>
        <v>0</v>
      </c>
      <c r="F46" s="211">
        <v>0</v>
      </c>
      <c r="G46" s="211"/>
      <c r="H46" s="211">
        <v>0</v>
      </c>
      <c r="I46" s="218" t="s">
        <v>254</v>
      </c>
    </row>
    <row r="47" spans="1:9" s="183" customFormat="1" ht="27" customHeight="1">
      <c r="A47" s="192" t="s">
        <v>255</v>
      </c>
      <c r="B47" s="189" t="s">
        <v>256</v>
      </c>
      <c r="C47" s="105">
        <v>509</v>
      </c>
      <c r="D47" s="173" t="s">
        <v>256</v>
      </c>
      <c r="E47" s="211">
        <f t="shared" si="0"/>
        <v>0</v>
      </c>
      <c r="F47" s="211">
        <v>0</v>
      </c>
      <c r="G47" s="211">
        <v>0</v>
      </c>
      <c r="H47" s="211">
        <v>0</v>
      </c>
      <c r="I47" s="189"/>
    </row>
    <row r="48" spans="1:9" s="183" customFormat="1" ht="27" customHeight="1">
      <c r="A48" s="192" t="s">
        <v>179</v>
      </c>
      <c r="B48" s="189" t="s">
        <v>257</v>
      </c>
      <c r="C48" s="149">
        <v>50905</v>
      </c>
      <c r="D48" s="149" t="s">
        <v>258</v>
      </c>
      <c r="E48" s="211">
        <f t="shared" si="0"/>
        <v>0</v>
      </c>
      <c r="F48" s="211"/>
      <c r="G48" s="211">
        <v>0</v>
      </c>
      <c r="H48" s="211">
        <v>0</v>
      </c>
      <c r="I48" s="189"/>
    </row>
    <row r="49" spans="1:9" s="183" customFormat="1" ht="27" customHeight="1">
      <c r="A49" s="192" t="s">
        <v>182</v>
      </c>
      <c r="B49" s="189" t="s">
        <v>259</v>
      </c>
      <c r="C49" s="194"/>
      <c r="D49" s="194"/>
      <c r="E49" s="211">
        <f t="shared" si="0"/>
        <v>0</v>
      </c>
      <c r="F49" s="211"/>
      <c r="G49" s="211">
        <v>0</v>
      </c>
      <c r="H49" s="211">
        <v>0</v>
      </c>
      <c r="I49" s="218"/>
    </row>
    <row r="50" spans="1:9" s="183" customFormat="1" ht="27" customHeight="1">
      <c r="A50" s="192" t="s">
        <v>184</v>
      </c>
      <c r="B50" s="189" t="s">
        <v>260</v>
      </c>
      <c r="C50" s="195"/>
      <c r="D50" s="195"/>
      <c r="E50" s="211">
        <f t="shared" si="0"/>
        <v>0</v>
      </c>
      <c r="F50" s="211"/>
      <c r="G50" s="211">
        <v>0</v>
      </c>
      <c r="H50" s="211">
        <v>0</v>
      </c>
      <c r="I50" s="218"/>
    </row>
    <row r="51" spans="1:9" s="183" customFormat="1" ht="27" customHeight="1">
      <c r="A51" s="192" t="s">
        <v>213</v>
      </c>
      <c r="B51" s="189" t="s">
        <v>261</v>
      </c>
      <c r="C51" s="149">
        <v>50901</v>
      </c>
      <c r="D51" s="149" t="s">
        <v>262</v>
      </c>
      <c r="E51" s="211">
        <f t="shared" si="0"/>
        <v>0</v>
      </c>
      <c r="F51" s="211"/>
      <c r="G51" s="211">
        <v>0</v>
      </c>
      <c r="H51" s="211">
        <v>0</v>
      </c>
      <c r="I51" s="218" t="s">
        <v>263</v>
      </c>
    </row>
    <row r="52" spans="1:9" s="183" customFormat="1" ht="27" customHeight="1">
      <c r="A52" s="192" t="s">
        <v>215</v>
      </c>
      <c r="B52" s="189" t="s">
        <v>264</v>
      </c>
      <c r="C52" s="195"/>
      <c r="D52" s="195"/>
      <c r="E52" s="211">
        <f t="shared" si="0"/>
        <v>0</v>
      </c>
      <c r="F52" s="211"/>
      <c r="G52" s="211">
        <v>0</v>
      </c>
      <c r="H52" s="211">
        <v>0</v>
      </c>
      <c r="I52" s="218" t="s">
        <v>265</v>
      </c>
    </row>
    <row r="53" spans="1:9" s="183" customFormat="1" ht="27" customHeight="1">
      <c r="A53" s="192" t="s">
        <v>205</v>
      </c>
      <c r="B53" s="189" t="s">
        <v>266</v>
      </c>
      <c r="C53" s="105">
        <v>50999</v>
      </c>
      <c r="D53" s="173" t="s">
        <v>256</v>
      </c>
      <c r="E53" s="211">
        <f t="shared" si="0"/>
        <v>0</v>
      </c>
      <c r="F53" s="106"/>
      <c r="G53" s="106">
        <v>0</v>
      </c>
      <c r="H53" s="106">
        <v>0</v>
      </c>
      <c r="I53" s="189"/>
    </row>
    <row r="54" spans="1:4" s="183" customFormat="1" ht="12.75" customHeight="1">
      <c r="A54" s="205"/>
      <c r="B54" s="205"/>
      <c r="C54" s="206"/>
      <c r="D54" s="205"/>
    </row>
    <row r="55" spans="1:4" s="183" customFormat="1" ht="12.75" customHeight="1">
      <c r="A55" s="205"/>
      <c r="B55" s="205"/>
      <c r="C55" s="206"/>
      <c r="D55" s="205"/>
    </row>
    <row r="56" spans="1:4" s="183" customFormat="1" ht="12.75" customHeight="1">
      <c r="A56" s="205"/>
      <c r="B56" s="205"/>
      <c r="C56" s="206"/>
      <c r="D56" s="205"/>
    </row>
    <row r="57" spans="1:4" s="183" customFormat="1" ht="12.75" customHeight="1">
      <c r="A57" s="205"/>
      <c r="B57" s="205"/>
      <c r="C57" s="206"/>
      <c r="D57" s="205"/>
    </row>
    <row r="58" spans="1:4" s="183" customFormat="1" ht="12.75" customHeight="1">
      <c r="A58" s="205"/>
      <c r="B58" s="205"/>
      <c r="C58" s="206"/>
      <c r="D58" s="205"/>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2" sqref="E12"/>
    </sheetView>
  </sheetViews>
  <sheetFormatPr defaultColWidth="9.16015625" defaultRowHeight="12.75" customHeight="1"/>
  <cols>
    <col min="1" max="6" width="21.33203125" style="0" customWidth="1"/>
  </cols>
  <sheetData>
    <row r="1" ht="30" customHeight="1">
      <c r="A1" s="77" t="s">
        <v>23</v>
      </c>
    </row>
    <row r="2" spans="1:6" ht="28.5" customHeight="1">
      <c r="A2" s="78" t="s">
        <v>24</v>
      </c>
      <c r="B2" s="78"/>
      <c r="C2" s="78"/>
      <c r="D2" s="78"/>
      <c r="E2" s="78"/>
      <c r="F2" s="78"/>
    </row>
    <row r="3" s="74" customFormat="1" ht="22.5" customHeight="1">
      <c r="F3" s="107" t="s">
        <v>47</v>
      </c>
    </row>
    <row r="4" spans="1:6" s="74" customFormat="1" ht="27" customHeight="1">
      <c r="A4" s="140" t="s">
        <v>163</v>
      </c>
      <c r="B4" s="140" t="s">
        <v>164</v>
      </c>
      <c r="C4" s="140" t="s">
        <v>142</v>
      </c>
      <c r="D4" s="140" t="s">
        <v>165</v>
      </c>
      <c r="E4" s="140" t="s">
        <v>166</v>
      </c>
      <c r="F4" s="140" t="s">
        <v>168</v>
      </c>
    </row>
    <row r="5" spans="1:6" s="74" customFormat="1" ht="27" customHeight="1">
      <c r="A5" s="148" t="s">
        <v>153</v>
      </c>
      <c r="B5" s="148" t="s">
        <v>153</v>
      </c>
      <c r="C5" s="141">
        <v>1</v>
      </c>
      <c r="D5" s="141">
        <v>2</v>
      </c>
      <c r="E5" s="141">
        <v>3</v>
      </c>
      <c r="F5" s="148" t="s">
        <v>153</v>
      </c>
    </row>
    <row r="6" spans="1:6" s="74" customFormat="1" ht="27" customHeight="1">
      <c r="A6" s="207">
        <v>206</v>
      </c>
      <c r="B6" s="207" t="s">
        <v>169</v>
      </c>
      <c r="C6" s="190">
        <f aca="true" t="shared" si="0" ref="C6:C8">SUM(D6:F6)</f>
        <v>7364</v>
      </c>
      <c r="D6" s="190">
        <f>D7</f>
        <v>6204</v>
      </c>
      <c r="E6" s="190">
        <f>E7</f>
        <v>1160</v>
      </c>
      <c r="F6" s="142"/>
    </row>
    <row r="7" spans="1:6" s="74" customFormat="1" ht="27" customHeight="1">
      <c r="A7" s="208">
        <v>20607</v>
      </c>
      <c r="B7" s="208" t="s">
        <v>170</v>
      </c>
      <c r="C7" s="95">
        <f t="shared" si="0"/>
        <v>7364</v>
      </c>
      <c r="D7" s="95">
        <f>SUM(D8:D9)</f>
        <v>6204</v>
      </c>
      <c r="E7" s="95">
        <f>SUM(E8:E9)</f>
        <v>1160</v>
      </c>
      <c r="F7" s="142"/>
    </row>
    <row r="8" spans="1:6" s="74" customFormat="1" ht="27" customHeight="1">
      <c r="A8" s="209">
        <v>2060701</v>
      </c>
      <c r="B8" s="208" t="s">
        <v>171</v>
      </c>
      <c r="C8" s="95">
        <f t="shared" si="0"/>
        <v>6564</v>
      </c>
      <c r="D8" s="95">
        <f>'[1]表5-部门综合预算一般公共预算支出明细表（按支出功能分类科目）'!D8</f>
        <v>6204</v>
      </c>
      <c r="E8" s="95">
        <f>'[1]表5-部门综合预算一般公共预算支出明细表（按支出功能分类科目）'!E8</f>
        <v>360</v>
      </c>
      <c r="F8" s="142"/>
    </row>
    <row r="9" spans="1:6" s="74" customFormat="1" ht="27" customHeight="1">
      <c r="A9" s="209">
        <v>2060702</v>
      </c>
      <c r="B9" s="208" t="s">
        <v>172</v>
      </c>
      <c r="C9" s="210"/>
      <c r="D9" s="210"/>
      <c r="E9" s="210">
        <v>800</v>
      </c>
      <c r="F9" s="142"/>
    </row>
    <row r="10" spans="1:6" s="74" customFormat="1" ht="27" customHeight="1">
      <c r="A10" s="142"/>
      <c r="B10" s="142"/>
      <c r="C10" s="142"/>
      <c r="D10" s="142"/>
      <c r="E10" s="142"/>
      <c r="F10" s="142"/>
    </row>
    <row r="11" spans="1:6" s="74" customFormat="1" ht="27" customHeight="1">
      <c r="A11" s="142"/>
      <c r="B11" s="142"/>
      <c r="C11" s="142"/>
      <c r="D11" s="147"/>
      <c r="E11" s="142"/>
      <c r="F11" s="142"/>
    </row>
    <row r="12" spans="1:6" s="74" customFormat="1" ht="27" customHeight="1">
      <c r="A12" s="142"/>
      <c r="B12" s="142"/>
      <c r="C12" s="142"/>
      <c r="D12" s="142"/>
      <c r="E12" s="142"/>
      <c r="F12" s="142"/>
    </row>
    <row r="13" spans="1:6" s="74" customFormat="1" ht="27" customHeight="1">
      <c r="A13" s="142"/>
      <c r="B13" s="147"/>
      <c r="C13" s="142"/>
      <c r="D13" s="147"/>
      <c r="E13" s="147"/>
      <c r="F13" s="147"/>
    </row>
    <row r="14" spans="1:3" ht="12.75" customHeight="1">
      <c r="A14" s="99"/>
      <c r="C14" s="99"/>
    </row>
    <row r="15" spans="1:2" ht="12.75" customHeight="1">
      <c r="A15" s="99"/>
      <c r="B15" s="99"/>
    </row>
    <row r="16" ht="12.75" customHeight="1">
      <c r="B16" s="99"/>
    </row>
    <row r="17" ht="12.75" customHeight="1">
      <c r="B17" s="99"/>
    </row>
    <row r="18" ht="12.75" customHeight="1">
      <c r="B18" s="99"/>
    </row>
    <row r="19" ht="12.75" customHeight="1">
      <c r="B19" s="99"/>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2019-04-10T06:54:14Z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