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activeTab="1"/>
  </bookViews>
  <sheets>
    <sheet name="项目库汇总表" sheetId="21" r:id="rId1"/>
    <sheet name="项目库" sheetId="24" r:id="rId2"/>
  </sheets>
  <definedNames>
    <definedName name="_xlnm._FilterDatabase" localSheetId="1" hidden="1">项目库!$A$4:$AA$546</definedName>
    <definedName name="_xlnm._FilterDatabase" localSheetId="0" hidden="1">项目库汇总表!$B$4:$HC$29</definedName>
    <definedName name="_xlnm.Print_Titles" localSheetId="0">项目库汇总表!$1:$4</definedName>
    <definedName name="_xlnm.Print_Titles" localSheetId="1">项目库!$1:$4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戴尔</author>
  </authors>
  <commentList>
    <comment ref="M473" authorId="0">
      <text>
        <r>
          <rPr>
            <b/>
            <sz val="9"/>
            <rFont val="宋体"/>
            <charset val="134"/>
          </rPr>
          <t>戴尔:</t>
        </r>
        <r>
          <rPr>
            <sz val="9"/>
            <rFont val="宋体"/>
            <charset val="134"/>
          </rPr>
          <t xml:space="preserve">
省级以工代赈资金</t>
        </r>
      </text>
    </comment>
  </commentList>
</comments>
</file>

<file path=xl/sharedStrings.xml><?xml version="1.0" encoding="utf-8"?>
<sst xmlns="http://schemas.openxmlformats.org/spreadsheetml/2006/main" count="4990" uniqueCount="1820">
  <si>
    <t>紫阳县2022年县级巩固拓展脱贫攻坚成果和乡村振兴项目库</t>
  </si>
  <si>
    <t>序号</t>
  </si>
  <si>
    <t>项目类型</t>
  </si>
  <si>
    <t>项目个数</t>
  </si>
  <si>
    <t>项目总投资（万元）</t>
  </si>
  <si>
    <t>备注</t>
  </si>
  <si>
    <t>合计</t>
  </si>
  <si>
    <t>财政衔接资金</t>
  </si>
  <si>
    <t>财政整合资金</t>
  </si>
  <si>
    <t>除财政衔接资金外的资金</t>
  </si>
  <si>
    <t>小计</t>
  </si>
  <si>
    <t>中央</t>
  </si>
  <si>
    <t>省级</t>
  </si>
  <si>
    <t>市级</t>
  </si>
  <si>
    <t>县级</t>
  </si>
  <si>
    <t>苏陕协作</t>
  </si>
  <si>
    <t>其他</t>
  </si>
  <si>
    <t>一、产业发展</t>
  </si>
  <si>
    <t>（一）生产项目</t>
  </si>
  <si>
    <t>1.种植业基地</t>
  </si>
  <si>
    <t>2.养殖业基地</t>
  </si>
  <si>
    <t>3.水产养殖业发展</t>
  </si>
  <si>
    <t>4.林草基地建设</t>
  </si>
  <si>
    <t>5.休闲农业与乡村旅游</t>
  </si>
  <si>
    <t>（二）加大流通项目</t>
  </si>
  <si>
    <t>1.农产品仓储保鲜冷链基础设施建设</t>
  </si>
  <si>
    <t>2.加工业</t>
  </si>
  <si>
    <t>3.市场建设和农村物流</t>
  </si>
  <si>
    <t>4.品牌打造和展销平台</t>
  </si>
  <si>
    <t>（三）配套设施项目</t>
  </si>
  <si>
    <t>1.小型农田水利设施建设</t>
  </si>
  <si>
    <t>2.产业园（区）</t>
  </si>
  <si>
    <t>（四）产业服务支撑项目</t>
  </si>
  <si>
    <t>1.智慧农业</t>
  </si>
  <si>
    <t>2.科技服务</t>
  </si>
  <si>
    <t>3.人才培养</t>
  </si>
  <si>
    <t>（五）金融保险配套项目</t>
  </si>
  <si>
    <t>1.小额贷款贴息</t>
  </si>
  <si>
    <t>2.小额信贷风险补偿金</t>
  </si>
  <si>
    <t>3.新型经营主体贷款贴息</t>
  </si>
  <si>
    <t>4.其他</t>
  </si>
  <si>
    <t>（六）新型农村集体经济发展项目</t>
  </si>
  <si>
    <t>二、就业项目</t>
  </si>
  <si>
    <t>（一）就业项目</t>
  </si>
  <si>
    <t>1.交通费补助</t>
  </si>
  <si>
    <t>（二）创业</t>
  </si>
  <si>
    <t>1.创业奖补</t>
  </si>
  <si>
    <t>（三）公益性岗位</t>
  </si>
  <si>
    <t>1.公益性岗位</t>
  </si>
  <si>
    <t>三、乡村建设行动</t>
  </si>
  <si>
    <t>（一）农村基础设施（含产业配套基础设施）</t>
  </si>
  <si>
    <t>1.农村道路建设（通村路、通户路、小型桥梁等）</t>
  </si>
  <si>
    <t>2.产业路、资源路、旅游路建设</t>
  </si>
  <si>
    <t>3.农村供水保障设施建设</t>
  </si>
  <si>
    <t>（二）人居环境整治</t>
  </si>
  <si>
    <t>1.农村污水治理</t>
  </si>
  <si>
    <t>2.农村垃圾治理</t>
  </si>
  <si>
    <t>3.村容村貌提升</t>
  </si>
  <si>
    <t>（三）农村公共服务</t>
  </si>
  <si>
    <t>1.其他（便民综合服务设施、文化活动广场、体育设施、村级客运站、农村公益性殡葬设施建设等）</t>
  </si>
  <si>
    <t>四、易地搬迁后扶</t>
  </si>
  <si>
    <t>（一）易地搬迁后扶</t>
  </si>
  <si>
    <t>1.易地扶贫搬迁贷款债券贴息补助</t>
  </si>
  <si>
    <t>五、巩固三保障成果</t>
  </si>
  <si>
    <t>（一）教育</t>
  </si>
  <si>
    <t>1.享受“雨露计划”职业教育补助</t>
  </si>
  <si>
    <t>（二）综合保障</t>
  </si>
  <si>
    <t>1.防贫保险（基金）</t>
  </si>
  <si>
    <t>六、项目管理费</t>
  </si>
  <si>
    <t>项目名称
（自定义名称）</t>
  </si>
  <si>
    <t>项目摘要
（建设内容及规模）</t>
  </si>
  <si>
    <t>项目实施
地点</t>
  </si>
  <si>
    <t>规划年度</t>
  </si>
  <si>
    <t>主管
单位</t>
  </si>
  <si>
    <t>项目
负责
人</t>
  </si>
  <si>
    <t>联系电话</t>
  </si>
  <si>
    <t>直接受益
人口</t>
  </si>
  <si>
    <t>受益总人口</t>
  </si>
  <si>
    <t>带动增收机制</t>
  </si>
  <si>
    <t>绩效目标</t>
  </si>
  <si>
    <t>镇</t>
  </si>
  <si>
    <t>村/社区</t>
  </si>
  <si>
    <t>户数</t>
  </si>
  <si>
    <t>人数</t>
  </si>
  <si>
    <t>紫阳县2022年焕古镇大连村茶产业巩固提升项目</t>
  </si>
  <si>
    <t>茶园改造提升1000亩，修建园区（二组）道路1000米，硬化产业路1000米，涵管安装67米。</t>
  </si>
  <si>
    <t>焕古镇</t>
  </si>
  <si>
    <t>大连村</t>
  </si>
  <si>
    <t>2022年</t>
  </si>
  <si>
    <t>紫阳县农业农村局</t>
  </si>
  <si>
    <t>喻铭星</t>
  </si>
  <si>
    <t>0915-4424929</t>
  </si>
  <si>
    <t>提升茶园校准化管护水平，提升产能</t>
  </si>
  <si>
    <t>户均增收1000元。</t>
  </si>
  <si>
    <t>紫阳县2022年洞河镇石家村蔬菜基地建设项目</t>
  </si>
  <si>
    <t>洞河镇石家村建设水肥一体化，可视系统完善的大棚蔬菜基地100亩，带动发展露地菜300亩。</t>
  </si>
  <si>
    <t>洞河镇</t>
  </si>
  <si>
    <t>石家村</t>
  </si>
  <si>
    <t>群众通过土地流转、务工、订单收购、土地托管等方式增收</t>
  </si>
  <si>
    <t>紫阳县2022年大豆种植和大豆玉米复合种植奖补项目</t>
  </si>
  <si>
    <t>对全县脱贫户和“三类人群”大豆种植和大豆玉米复合种植面积29810亩，按照每亩奖补资金200元。</t>
  </si>
  <si>
    <t>紫阳县</t>
  </si>
  <si>
    <t>实行大豆玉米复合种植模式有效提高土地利用率，充分利用光能、空间资源，从而提高粮食产量和经济收入。带动脱贫户和“三类人群”共7850户稳定增收，户均增收300元。</t>
  </si>
  <si>
    <t>紫阳县2022年经营主体茶园管护奖补</t>
  </si>
  <si>
    <t>安康闽秦茶业股份有限公司、紫阳县宏威富硒农业科技有限公司等17个经营主体组建茶园机械化管理技术服务队，专业代整治达到茶园管护4144.6亩给予奖补。奖补办法依据紫阳县政府印发《紫阳县巩固拓展脱贫攻坚成果同乡村振兴有效衔接推动农业产业高质量发展支持办法》（紫政发〔2021〕14号文件）。</t>
  </si>
  <si>
    <t>经营主体通过吸收农户入企务工、流转农户土地、订单收购农户农产品等方式带动农户产业增收。</t>
  </si>
  <si>
    <t>带动1500户，户均增收1000元以上。</t>
  </si>
  <si>
    <t>紫阳县2022年经营主体发展中药材种植奖补</t>
  </si>
  <si>
    <t>紫阳燎塬目丹特种药材种植专业合作社、紫阳县赢贫源农民专业合作社等26个经营主体相对集中连片种植药材4244.77亩给予奖补。奖补办法依据紫阳县政府印发《紫阳县巩固拓展脱贫攻坚成果同乡村振兴有效衔接推动农业产业高质量发展支持办法》（紫政发〔2021〕14号文件）。</t>
  </si>
  <si>
    <t>带动480户，户均增收1100元以上。</t>
  </si>
  <si>
    <t>紫阳县2022年经营主体食用菌种植奖补</t>
  </si>
  <si>
    <t>紫阳燎园天然生态农产品专业合作社、紫阳盼盼食用菌开发有限公司等7个经营主体种植食用菌138万袋给予奖补。奖补办法依据紫阳县政府印发《紫阳县巩固拓展脱贫攻坚成果同乡村振兴有效衔接推动农业产业高质量发展支持办法》（紫政发〔2021〕14号文件）。</t>
  </si>
  <si>
    <t>带动120户，户均增收1500元以上。</t>
  </si>
  <si>
    <t>紫阳县2022年经营主体魔芋种植奖补</t>
  </si>
  <si>
    <t>紫阳县名紫苗木种植专业合作社、紫阳县润禾农业发展有限公司等28个经营主体繁育原种1979.1亩和商品芋405.7亩给予奖补。奖补办法依据紫阳县政府印发《紫阳县巩固拓展脱贫攻坚成果同乡村振兴有效衔接推动农业产业高质量发展支持办法》（紫政发〔2021〕14号文件）。</t>
  </si>
  <si>
    <t>带动567户，户均增收1500元以上。</t>
  </si>
  <si>
    <t>紫阳县2022年经营主体粮蔬种植奖补</t>
  </si>
  <si>
    <t>紫阳县朝发养殖农民专业合作社、紫阳县涧池湾种养殖农民专业合作社等27个经营主体建设粮蔬生产基地，连片土地面积2560亩给予奖补。奖补办法依据紫阳县政府印发《紫阳县巩固拓展脱贫攻坚成果同乡村振兴有效衔接推动农业产业高质量发展支持办法》（紫政发〔2021〕14号文件）。</t>
  </si>
  <si>
    <t>带动484户，户均增收1500元以上。</t>
  </si>
  <si>
    <t>紫阳县2022年经营主体收购农产品奖补</t>
  </si>
  <si>
    <t>安康闽秦茶业股份有限公司、紫阳茗硒源富硒茶业有限公司等118家经营主体收购和销售农副产品50万元以上的，按照3%奖补（收购边缘户、监测户农产品按5%奖补）。奖补办法依据紫阳县政府印发《紫阳县巩固拓展脱贫攻坚成果同乡村振兴有效衔接推动农业产业高质量发展支持办法》（紫政发〔2021〕14号文件）。</t>
  </si>
  <si>
    <t>经营主体通过订单收购农户农产品等方式带动农户产业增收。</t>
  </si>
  <si>
    <t>带动6172户，户均增收1100元以上。</t>
  </si>
  <si>
    <t>紫阳县2022年“三类人群”产业奖补</t>
  </si>
  <si>
    <t>全县2700户“三类人群”发展及管护茶园5126.11亩、种植特色产业（魔芋、中药材、李子园等）658.2亩、种植粮蔬6800.95亩和养殖业（蜂525桶、鸡13770羽、牛205头、羊1910只、猪2456头）进行奖补，促进三类人群发展产业的积极性，实现稳定增收，巩固脱贫成果。奖补办法依据紫阳县政府印发《紫阳县巩固拓展脱贫攻坚成果同乡村振兴有效衔接推动农业产业高质量发展支持办法》（紫政发〔2021〕14号文件）。</t>
  </si>
  <si>
    <t>通过对“三类人群”发展产业进行奖补，带动2700户、9300人发展特色产业实现增收，户均增收600元。</t>
  </si>
  <si>
    <t>带动2000户，户均增收600元以上。</t>
  </si>
  <si>
    <t>紫阳县2022年安置点小菜园建设项目</t>
  </si>
  <si>
    <t>城关、双安等9个镇为安置点搬迁户流转土地235亩，发展粮蔬产业，其中：城关新桃村安置点（四期）新建小菜园18亩；双安镇集镇四期安置点新建小菜园30亩；焕古镇集镇五期安置点新建小菜园20亩；东木镇集镇花园四期、五期新建小菜园10亩；向阳镇集镇安置点（五期）新建小菜园27亩；高桥镇双龙村集中安置点（三期、四期）新建小菜园60亩；界岭镇集镇六期新建小菜园10亩；蒿坪镇集镇安置点新建小菜园10亩；红椿镇安置点（五期）新建小菜园50亩。</t>
  </si>
  <si>
    <t>城关镇、双安镇、焕古镇、东木镇、向阳镇、高桥镇、界岭镇、蒿坪镇、红椿镇</t>
  </si>
  <si>
    <t>紫阳县发改局</t>
  </si>
  <si>
    <t>刘磊</t>
  </si>
  <si>
    <t>0915-4429899</t>
  </si>
  <si>
    <t>通过流转土地235亩，发展粮蔬产业带动农户增收</t>
  </si>
  <si>
    <t>户均增收500元。</t>
  </si>
  <si>
    <t>紫阳县2022年集体经济发展土地流转奖补和秸秆综合利用奖补项目</t>
  </si>
  <si>
    <t>紫阳县先峰农业农民专业合作社等5家经营主体种植粮蔬达到奖补标准，按土地流转费30%奖补，共支付土地流转费280257元；紫阳县谷特生态农业发展有限公司等4家经营主体利用农作物秸秆等废料生产加工干料达到奖补标准，给予奖补。共生产干饲料2326.5吨（其中：1976吨按20元/吨奖补、350.5吨按50元/吨奖补）。奖补办法依据紫阳县政府印发《紫阳县巩固拓展脱贫攻坚成果同乡村振兴有效衔接推动农业产业高质量发展支持办法》（紫政发〔2021〕14号文件）。</t>
  </si>
  <si>
    <t>通过政策引领、奖补扶持的方式撬动经营主体流转利用农村闲置土地减少土地撂荒；发展农业秸秆等废料利用降低环境污染、助推人居环境治理。</t>
  </si>
  <si>
    <t>经营主体通过土地流转、劳务用工、农产品收购、物资帮扶等方式辐射带动项目区农户，实现户均增收1000元以上</t>
  </si>
  <si>
    <t>紫阳县梦琴种养殖农民专业合作社茶叶生产基地建设项目</t>
  </si>
  <si>
    <r>
      <rPr>
        <sz val="10"/>
        <color theme="1"/>
        <rFont val="仿宋_GB2312"/>
        <charset val="134"/>
      </rPr>
      <t>新建加工厂房200</t>
    </r>
    <r>
      <rPr>
        <sz val="10"/>
        <color theme="1"/>
        <rFont val="宋体"/>
        <charset val="134"/>
      </rPr>
      <t>㎡</t>
    </r>
    <r>
      <rPr>
        <sz val="10"/>
        <color theme="1"/>
        <rFont val="仿宋_GB2312"/>
        <charset val="134"/>
      </rPr>
      <t>，冷库40m</t>
    </r>
    <r>
      <rPr>
        <sz val="10"/>
        <color theme="1"/>
        <rFont val="宋体"/>
        <charset val="134"/>
      </rPr>
      <t>³</t>
    </r>
    <r>
      <rPr>
        <sz val="10"/>
        <color theme="1"/>
        <rFont val="仿宋_GB2312"/>
        <charset val="134"/>
      </rPr>
      <t>，产品化验室30</t>
    </r>
    <r>
      <rPr>
        <sz val="10"/>
        <color theme="1"/>
        <rFont val="宋体"/>
        <charset val="134"/>
      </rPr>
      <t>㎡</t>
    </r>
    <r>
      <rPr>
        <sz val="10"/>
        <color theme="1"/>
        <rFont val="仿宋_GB2312"/>
        <charset val="134"/>
      </rPr>
      <t>，建设加工5吨绿茶生产线1条，红茶生产线1条。</t>
    </r>
  </si>
  <si>
    <t>城关镇</t>
  </si>
  <si>
    <t>和平村</t>
  </si>
  <si>
    <t>订单收购、吸纳就业</t>
  </si>
  <si>
    <t>并通过订单收购、吸纳就业、物资发放等方式带动农村人口142人，其中带动脱贫人口32人，年人均增收达到1200元。</t>
  </si>
  <si>
    <t>紫阳县2022年白山羊种羊繁育场建设项目</t>
  </si>
  <si>
    <r>
      <rPr>
        <sz val="10"/>
        <color theme="1"/>
        <rFont val="仿宋_GB2312"/>
        <charset val="134"/>
      </rPr>
      <t>培育地方优良白山羊基础母羊300只、配套标准化圈舍2000</t>
    </r>
    <r>
      <rPr>
        <sz val="10"/>
        <color theme="1"/>
        <rFont val="宋体"/>
        <charset val="134"/>
      </rPr>
      <t>㎡</t>
    </r>
    <r>
      <rPr>
        <sz val="10"/>
        <color theme="1"/>
        <rFont val="仿宋_GB2312"/>
        <charset val="134"/>
      </rPr>
      <t>及相关设施设备、人工种草20亩。</t>
    </r>
  </si>
  <si>
    <t>群众通过土地流转、务工、技术服务等方式增收</t>
  </si>
  <si>
    <t>紫阳县2022年地方优良种鸡繁育场建设项目</t>
  </si>
  <si>
    <r>
      <rPr>
        <sz val="10"/>
        <color theme="1"/>
        <rFont val="仿宋_GB2312"/>
        <charset val="134"/>
      </rPr>
      <t>培育地方优良种鸡本地种鸡500羽、配套标准化圈舍2500</t>
    </r>
    <r>
      <rPr>
        <sz val="10"/>
        <color theme="1"/>
        <rFont val="宋体"/>
        <charset val="134"/>
      </rPr>
      <t>㎡</t>
    </r>
    <r>
      <rPr>
        <sz val="10"/>
        <color theme="1"/>
        <rFont val="仿宋_GB2312"/>
        <charset val="134"/>
      </rPr>
      <t>、育雏舍2500</t>
    </r>
    <r>
      <rPr>
        <sz val="10"/>
        <color theme="1"/>
        <rFont val="宋体"/>
        <charset val="134"/>
      </rPr>
      <t>㎡</t>
    </r>
    <r>
      <rPr>
        <sz val="10"/>
        <color theme="1"/>
        <rFont val="仿宋_GB2312"/>
        <charset val="134"/>
      </rPr>
      <t>；孵化室、饲料加工机械、粪污处理及相关设施</t>
    </r>
  </si>
  <si>
    <t>紫阳县2022年经营主体生猪标准养殖奖补</t>
  </si>
  <si>
    <t>紫阳县森琳养殖农民专业合作社、紫阳县森琳养殖农民专业合作社等73个养猪经营主体按照公司+农户方式。建设标准化圈舍100平方米以上并达到“五化”（圈舍标准化、品种良种化、饲养管理科学化、疫病防控程序化、粪污处理无害化）生产标准，出售仔猪48260头、商品猪11442头给予奖补。奖补办法依据紫阳县政府印发《紫阳县巩固拓展脱贫攻坚成果同乡村振兴有效衔接推动农业产业高质量发展支持办法》（紫政发〔2021〕14号文件）。</t>
  </si>
  <si>
    <t>带动2680户，户均增收1000元以上。</t>
  </si>
  <si>
    <t>紫阳县2022年经营主体牛羊标准养殖奖补</t>
  </si>
  <si>
    <t>紫阳县森琳养殖农民专业合作社、紫阳县吉丰黑猪养殖合作社等43个经营主体建标准化养牛羊圈舍、有饲料加工设备、有粪污处理设施和场所，年出栏商品牛879头、商品羊7879只给予奖补。奖补办法依据紫阳县政府印发《紫阳县巩固拓展脱贫攻坚成果同乡村振兴有效衔接推动农业产业高质量发展支持办法》（紫政发〔2021〕14号文件）。</t>
  </si>
  <si>
    <t>带动400户，户均增收600元以上。</t>
  </si>
  <si>
    <t>紫阳县2022年经营主体畜禽养殖奖补</t>
  </si>
  <si>
    <t>紫阳勤农畜牧养殖有限公司、紫阳茶垭子生态养殖合作社等18个经营主体按照公司+农户，带动农户发展10户以上，程序化免疫，年出栏商品鸡23.05万羽、商品兔2.12万只给予奖补。奖补办法依据紫阳县政府印发《紫阳县巩固拓展脱贫攻坚成果同乡村振兴有效衔接推动农业产业高质量发展支持办法》（紫政发〔2021〕14号文件）。</t>
  </si>
  <si>
    <t>带动60户，户均增收800元以上。</t>
  </si>
  <si>
    <t>紫阳县2022年经营主体中蜂养殖奖补</t>
  </si>
  <si>
    <t>紫阳兰草蜂业有限公司、紫阳县本是山货电子商务有限公司等4个经营主体培育中蜂基础群4707桶给予奖补。奖补办法依据紫阳县政府印发《紫阳县巩固拓展脱贫攻坚成果同乡村振兴有效衔接推动农业产业高质量发展支持办法》（紫政发〔2021〕14号文件）。</t>
  </si>
  <si>
    <t>带动150户，户均增收1500元以上。</t>
  </si>
  <si>
    <t>紫阳县宜隆农副产品农民专业合作社畜牧养殖场建设项目</t>
  </si>
  <si>
    <t>新建养殖圈舍800平方米、仓库600平方米、综合用房120平方米。</t>
  </si>
  <si>
    <t>双坪村</t>
  </si>
  <si>
    <t>订单收购、吸纳就业、土地流转、固定分红</t>
  </si>
  <si>
    <t>促进产业发展，带动农户增收</t>
  </si>
  <si>
    <t>紫阳县远沣生猪养殖专业合作社 生猪养殖场改造提升项目</t>
  </si>
  <si>
    <t>新建标准化厂房420平方米、新建300立方化粪池一处。</t>
  </si>
  <si>
    <t>界岭镇</t>
  </si>
  <si>
    <t>斑桃村</t>
  </si>
  <si>
    <t>吸纳就业、入股分红、订单收购</t>
  </si>
  <si>
    <t>紫阳县沃农生态农业有限公司现代化养殖基地（扩建）项目</t>
  </si>
  <si>
    <r>
      <rPr>
        <sz val="10"/>
        <color theme="1"/>
        <rFont val="仿宋_GB2312"/>
        <charset val="134"/>
      </rPr>
      <t>扩建圈舍1400</t>
    </r>
    <r>
      <rPr>
        <sz val="10"/>
        <color theme="1"/>
        <rFont val="宋体"/>
        <charset val="134"/>
      </rPr>
      <t>㎡</t>
    </r>
    <r>
      <rPr>
        <sz val="10"/>
        <color theme="1"/>
        <rFont val="仿宋_GB2312"/>
        <charset val="134"/>
      </rPr>
      <t>，配套建设30m</t>
    </r>
    <r>
      <rPr>
        <sz val="10"/>
        <color theme="1"/>
        <rFont val="宋体"/>
        <charset val="134"/>
      </rPr>
      <t>³</t>
    </r>
    <r>
      <rPr>
        <sz val="10"/>
        <color theme="1"/>
        <rFont val="仿宋_GB2312"/>
        <charset val="134"/>
      </rPr>
      <t>化粪池3座。</t>
    </r>
  </si>
  <si>
    <t>楸园村</t>
  </si>
  <si>
    <t>通过吸纳就业、入股分红、土地流转、订单收购</t>
  </si>
  <si>
    <t>紫阳县2022年经营主体水产养殖奖补</t>
  </si>
  <si>
    <t>紫阳县坤峰渔业农民专业合作社、紫阳县万屯种养殖农民专业合作社等5家经营主体建设新建标准化流水池塘66.5亩，有独立进、排水系统和尾水处理设施，投放水产品种苗给予奖补。奖补办法依据紫阳县政府印发《紫阳县巩固拓展脱贫攻坚成果同乡村振兴有效衔接推动农业产业高质量发展支持办法》（紫政发〔2021〕14号文件）。</t>
  </si>
  <si>
    <t>带动200户，户均增收1500元以上。</t>
  </si>
  <si>
    <t>蒿坪镇全兴村生态渔业养殖基地建设项目</t>
  </si>
  <si>
    <t>新建鱼塘 2000平方米。</t>
  </si>
  <si>
    <t>蒿坪镇</t>
  </si>
  <si>
    <t>全兴村</t>
  </si>
  <si>
    <t>吸纳就业、入股分红</t>
  </si>
  <si>
    <t>紫阳县2022年金钱橘（皱皮柑)优良品种筛选培育及苗木繁育项目</t>
  </si>
  <si>
    <t>通过对现有金钱桔（皱皮柑）筛选优良单株、培育嫁接用穗芽；采取培育或采购实生砧木苗，通过嫁接培育紫阳金钱桔（皱皮柑）优良品种苗木2.5万株。</t>
  </si>
  <si>
    <t>高桥镇</t>
  </si>
  <si>
    <t>权河村</t>
  </si>
  <si>
    <t>紫阳县林业局</t>
  </si>
  <si>
    <t>熊耀松</t>
  </si>
  <si>
    <t>0915-4421119</t>
  </si>
  <si>
    <t>通过流转农户的土地和农户劳动力务工带动农户增收</t>
  </si>
  <si>
    <t>通过流转农户的土地和农户劳务用工带动20户50人增收</t>
  </si>
  <si>
    <t>紫阳县2022年经营主体发展特色经济林果建设和管护奖补</t>
  </si>
  <si>
    <t>紫阳县鑫盛茶业有限公司、紫阳县群发农业专业合作社等38个经营主体当年利用荒山荒坡规模化连片种植特色经济林10812.71亩给予奖补。奖补办法依据紫阳县政府印发《紫阳县巩固拓展脱贫攻坚成果同乡村振兴有效衔接推动农业产业高质量发展支持办法》（紫政发〔2021〕14号文件）。</t>
  </si>
  <si>
    <t>带动750户，户均增收1100元以上。</t>
  </si>
  <si>
    <t>紫阳县2022年红椿镇七里沟社区产旅融合建设项目</t>
  </si>
  <si>
    <t>土地流转200亩，投资30万元；茶园管理500亩,计划投资10万元；茶园补植50亩，计划投资7.25万元；新修和硬化园区道路长1000米，宽2米，厚0.15公分，护坡挡墙，安装园区河堤护栏等配套设施。</t>
  </si>
  <si>
    <t>红椿镇</t>
  </si>
  <si>
    <t>七里沟社区</t>
  </si>
  <si>
    <t>焕古庄园茶旅融合建设项目</t>
  </si>
  <si>
    <r>
      <rPr>
        <sz val="10"/>
        <color theme="1"/>
        <rFont val="仿宋_GB2312"/>
        <charset val="134"/>
      </rPr>
      <t>新建数字化高新技术集成茶园200亩；改建民宿600</t>
    </r>
    <r>
      <rPr>
        <sz val="10"/>
        <color theme="1"/>
        <rFont val="宋体"/>
        <charset val="134"/>
      </rPr>
      <t>㎡</t>
    </r>
    <r>
      <rPr>
        <sz val="10"/>
        <color theme="1"/>
        <rFont val="仿宋_GB2312"/>
        <charset val="134"/>
      </rPr>
      <t>。</t>
    </r>
  </si>
  <si>
    <t>焕古村</t>
  </si>
  <si>
    <t>吸纳就业、土地流转</t>
  </si>
  <si>
    <t>紫阳县建锋茶叶专业合作社关南春特色茶文化主题茶旅融合项目</t>
  </si>
  <si>
    <r>
      <rPr>
        <sz val="10"/>
        <color theme="1"/>
        <rFont val="仿宋_GB2312"/>
        <charset val="134"/>
      </rPr>
      <t>改建特色茶文化主题民宿906</t>
    </r>
    <r>
      <rPr>
        <sz val="10"/>
        <color theme="1"/>
        <rFont val="宋体"/>
        <charset val="134"/>
      </rPr>
      <t>㎡</t>
    </r>
    <r>
      <rPr>
        <sz val="10"/>
        <color theme="1"/>
        <rFont val="仿宋_GB2312"/>
        <charset val="134"/>
      </rPr>
      <t>。</t>
    </r>
  </si>
  <si>
    <t>兰草村</t>
  </si>
  <si>
    <t>订单收购、入企务工、土地流转</t>
  </si>
  <si>
    <t>万屯立体观光园建设项目</t>
  </si>
  <si>
    <t>修建围栏3公里，茶、果套种50亩，林下养鸡5000羽，养鱼（鲤鱼、草鱼）6万尾。</t>
  </si>
  <si>
    <t>汉王镇</t>
  </si>
  <si>
    <t>五郎坪村</t>
  </si>
  <si>
    <t>吸纳就业、入股分红、土地流转、</t>
  </si>
  <si>
    <t>紫阳山水生态茶厂茶旅融合示范园区建设项目</t>
  </si>
  <si>
    <r>
      <rPr>
        <sz val="10"/>
        <color theme="1"/>
        <rFont val="仿宋_GB2312"/>
        <charset val="134"/>
      </rPr>
      <t>改建民宿800</t>
    </r>
    <r>
      <rPr>
        <sz val="10"/>
        <color theme="1"/>
        <rFont val="宋体"/>
        <charset val="134"/>
      </rPr>
      <t>㎡</t>
    </r>
    <r>
      <rPr>
        <sz val="10"/>
        <color theme="1"/>
        <rFont val="仿宋_GB2312"/>
        <charset val="134"/>
      </rPr>
      <t>，新建冷库1座900m</t>
    </r>
    <r>
      <rPr>
        <sz val="10"/>
        <color theme="1"/>
        <rFont val="宋体"/>
        <charset val="134"/>
      </rPr>
      <t>³</t>
    </r>
    <r>
      <rPr>
        <sz val="10"/>
        <color theme="1"/>
        <rFont val="仿宋_GB2312"/>
        <charset val="134"/>
      </rPr>
      <t>。</t>
    </r>
  </si>
  <si>
    <t>田榜村</t>
  </si>
  <si>
    <t>紫阳县2022年焕古镇硒茶小镇旅游码头及配套设施项目</t>
  </si>
  <si>
    <r>
      <rPr>
        <sz val="10"/>
        <color theme="1"/>
        <rFont val="仿宋_GB2312"/>
        <charset val="134"/>
      </rPr>
      <t>改建旅游码头1700</t>
    </r>
    <r>
      <rPr>
        <sz val="10"/>
        <color theme="1"/>
        <rFont val="宋体"/>
        <charset val="134"/>
      </rPr>
      <t>㎡</t>
    </r>
    <r>
      <rPr>
        <sz val="10"/>
        <color theme="1"/>
        <rFont val="仿宋_GB2312"/>
        <charset val="134"/>
      </rPr>
      <t>，新建梯步、牌坊、廊架、浮雕墙，沿江栈道长900米。</t>
    </r>
  </si>
  <si>
    <t>紫阳县文旅广电局</t>
  </si>
  <si>
    <t>吴世君</t>
  </si>
  <si>
    <t>0915-4426580</t>
  </si>
  <si>
    <t>通过实施旅游基础设施项目，提升乡村旅游人气，提高游客接待量，间接带动周边村民就业，并通过售卖农特产品提高收入。</t>
  </si>
  <si>
    <t>项目建成后，旅游服务功能、旅游品质会进一步得到整体改善，可带动乡村旅游年游客接待量增加5000人以上，旅游综合收入增加约100万元。</t>
  </si>
  <si>
    <t>紫阳县2022年焕古镇焕古村硒茶小镇生态旅游配套设施项目</t>
  </si>
  <si>
    <r>
      <rPr>
        <sz val="10"/>
        <color theme="1"/>
        <rFont val="仿宋_GB2312"/>
        <charset val="134"/>
      </rPr>
      <t>建人行步道2000米，滨江步道修复，浇筑基根26处，沥青路面500</t>
    </r>
    <r>
      <rPr>
        <sz val="10"/>
        <color theme="1"/>
        <rFont val="宋体"/>
        <charset val="134"/>
      </rPr>
      <t>㎡</t>
    </r>
    <r>
      <rPr>
        <sz val="10"/>
        <color theme="1"/>
        <rFont val="仿宋_GB2312"/>
        <charset val="134"/>
      </rPr>
      <t>，新建产业步道4条1000米，新建游客服务中心1处，新建行道树300棵，绿化7000平方米，修复河堤100米。</t>
    </r>
  </si>
  <si>
    <t>项目建成后，旅游服务功能、旅游品质会进一步得到整体改善，可带动乡村旅游年游客接待量增加5000人以上，旅游综合收入增加约50万元。</t>
  </si>
  <si>
    <t>紫阳县2022年蒿坪镇改革村旅游配套设施建设项目</t>
  </si>
  <si>
    <t>改革村马家院子新建木栈道长800米宽2.5米、路灯20盏</t>
  </si>
  <si>
    <t>改革村</t>
  </si>
  <si>
    <t>充分运用集体合作社带头机制，依托茶园产业打造马家院子小吃街。主要是在集体合作社的统一管理下，利用木栈道有效将茶园、游客、吃住一体有效衔接起来。在马家院子建特色小吃店，民宿等，留得住游客，记得住乡愁。</t>
  </si>
  <si>
    <t>可带动20人左右就业或自主创业，同时，带动57户198人，年户均收入达5000元左右。</t>
  </si>
  <si>
    <t>高桥镇裴坝村2022年苍鹭保护区项目</t>
  </si>
  <si>
    <t>恢复苍鹭觅食区11亩，配套完善相关旅游设施，带动周边农户发展乡村旅游增收。</t>
  </si>
  <si>
    <t>裴坝村</t>
  </si>
  <si>
    <t>熊书文</t>
  </si>
  <si>
    <t>0915-4312061</t>
  </si>
  <si>
    <t>通过乡村旅游带动12户39人脱贫群众增收，户均增收1200元。</t>
  </si>
  <si>
    <t>焕古村生态旅游综合项目</t>
  </si>
  <si>
    <t>打造硒茶小镇休闲农业与乡村旅游配套设施建设，主要建设内容为治理排洪沟341米；封沟打卡、回填土方等设施建设。</t>
  </si>
  <si>
    <t>孟庆国</t>
  </si>
  <si>
    <t>0915-4616035</t>
  </si>
  <si>
    <t>项目建成后，村基础设施和人居环境进一步提升，年游客接待量可增10000人次以上，有效改善交通服务水平，旅游收入预估年增加500万元。</t>
  </si>
  <si>
    <t>紫阳县2022年经营主体建设农产品储藏（冷藏）奖补</t>
  </si>
  <si>
    <t>紫阳县丰瑞畜牧养殖有限公司、紫阳天盛农业有限公司等18家经营主体新建农产品保鲜冷库或气调库20个。奖补办法依据紫阳县政府印发《紫阳县巩固拓展脱贫攻坚成果同乡村振兴有效衔接推动农业产业高质量发展支持办法》（紫政发〔2021〕14号文件）。</t>
  </si>
  <si>
    <t>带动200户，户均增收1200元以上。</t>
  </si>
  <si>
    <t>紫阳县2022年新型经营主体建设农产品产地冷藏保鲜设施奖补</t>
  </si>
  <si>
    <t>紫阳县铭森果蔬专业合作社、紫阳县肥而健农民专业合作社等9家经营主体新增建设冷库28个、储藏量5970吨，配套完善冷库相关设施给予奖补。奖补办法依据紫阳县政府印发《紫阳县巩固拓展脱贫攻坚成果同乡村振兴有效衔接推动农业产业高质量发展支持办法》（紫政发〔2021〕14号文件）。</t>
  </si>
  <si>
    <t>带动400户，户均增收1500元以上。</t>
  </si>
  <si>
    <t>紫阳县云上村落茶叶农民专业合作社富硒茶产业技改扩能项目</t>
  </si>
  <si>
    <r>
      <rPr>
        <sz val="10"/>
        <color theme="1"/>
        <rFont val="仿宋_GB2312"/>
        <charset val="134"/>
      </rPr>
      <t>改建厂房120平方米，新建343</t>
    </r>
    <r>
      <rPr>
        <sz val="10"/>
        <color theme="1"/>
        <rFont val="宋体"/>
        <charset val="134"/>
      </rPr>
      <t>㎡</t>
    </r>
    <r>
      <rPr>
        <sz val="10"/>
        <color theme="1"/>
        <rFont val="仿宋_GB2312"/>
        <charset val="134"/>
      </rPr>
      <t>，购置设备20台套。</t>
    </r>
  </si>
  <si>
    <t>深磨村</t>
  </si>
  <si>
    <t>订单收购、入企务工、技术服务</t>
  </si>
  <si>
    <t>紫阳县双安镇蚕桑产业化综合开发项目</t>
  </si>
  <si>
    <t>桑叶菜加工厂房800平方米、深加工设备20套、冷库300立方米。</t>
  </si>
  <si>
    <t>双安镇</t>
  </si>
  <si>
    <t>桐安村</t>
  </si>
  <si>
    <t>通过订单收购、吸纳就业、土地流转等方式带动农村人口500人（其中带动脱贫人口200人），预计年人均增收达到1000元。</t>
  </si>
  <si>
    <t>紫阳县2022年经营主体发展农副产品加工厂房建设奖补</t>
  </si>
  <si>
    <t>紫阳县山野食品有限责任公司、紫阳县椿明种养殖农民专业合作社等14个经营主体新建加工厂房5200平方米，对当地农副产品进行加工。奖补办法依据紫阳县政府印发《紫阳县巩固拓展脱贫攻坚成果同乡村振兴有效衔接推动农业产业高质量发展支持办法》（紫政发〔2021〕14号文件）。</t>
  </si>
  <si>
    <t>带动360户，户均增收800元以上。</t>
  </si>
  <si>
    <t>紫阳县2022年经营主体发展特色产业厂房建设奖补</t>
  </si>
  <si>
    <t>安康众发鑫农养殖场、紫阳县万立富硒魔芋发展有限公司等14个经营主体新建、改扩建标准加工厂房达到20个给予奖补。奖补办法依据紫阳县政府印发《紫阳县巩固拓展脱贫攻坚成果同乡村振兴有效衔接推动农业产业高质量发展支持办法》（紫政发〔2021〕14号文件）。</t>
  </si>
  <si>
    <t>带动480户，户均增收800元以上。</t>
  </si>
  <si>
    <t>紫阳县2022年经营主体茶叶加工设备购置奖补</t>
  </si>
  <si>
    <t>安康闽秦茶业股份有限公司、紫阳县向阳茶厂等35家经营主体在属地镇SC茶叶企业新建厂房或实施改造升级厂房达到40个。奖补办法依据紫阳县政府印发《紫阳县巩固拓展脱贫攻坚成果同乡村振兴有效衔接推动农业产业高质量发展支持办法》（紫政发〔2021〕14号文件）。</t>
  </si>
  <si>
    <t>带动170户，户均增收1200元以上。</t>
  </si>
  <si>
    <t>紫阳县2022年新社区工厂奖补</t>
  </si>
  <si>
    <r>
      <rPr>
        <sz val="10"/>
        <color theme="1"/>
        <rFont val="仿宋_GB2312"/>
        <charset val="134"/>
      </rPr>
      <t>61家新社区工厂吸纳已脱贫人口和农户就业增收，财政资金按照带农务工人员规模和增收情况奖补。奖补办法根据紫阳县政府印发《关于推进新社区工厂高质量发展的实施办法》（紫政发</t>
    </r>
    <r>
      <rPr>
        <sz val="10"/>
        <color theme="1"/>
        <rFont val="宋体"/>
        <charset val="134"/>
      </rPr>
      <t>﹝</t>
    </r>
    <r>
      <rPr>
        <sz val="10"/>
        <color theme="1"/>
        <rFont val="仿宋_GB2312"/>
        <charset val="134"/>
      </rPr>
      <t>2021</t>
    </r>
    <r>
      <rPr>
        <sz val="10"/>
        <color theme="1"/>
        <rFont val="宋体"/>
        <charset val="134"/>
      </rPr>
      <t>﹞</t>
    </r>
    <r>
      <rPr>
        <sz val="10"/>
        <color theme="1"/>
        <rFont val="仿宋_GB2312"/>
        <charset val="134"/>
      </rPr>
      <t>13号）文件。</t>
    </r>
  </si>
  <si>
    <t>紫阳县人社局</t>
  </si>
  <si>
    <t>贾学平</t>
  </si>
  <si>
    <t>0915-2201500</t>
  </si>
  <si>
    <t>群众通过务工增收</t>
  </si>
  <si>
    <t>在厂务工人员家庭年均增收2万元以上。</t>
  </si>
  <si>
    <t>紫阳县禾沣富硒农业科技有限公司茶叶生产加工项目</t>
  </si>
  <si>
    <t>改建700平方米标准化茶叶加工厂房、仓储室，购置茶叶加工设备30台/套。</t>
  </si>
  <si>
    <t>苗溪村</t>
  </si>
  <si>
    <t>吸纳就业、订单收购</t>
  </si>
  <si>
    <t>紫阳县苏禾秦生态农业有限公司富硒农产品深加工及物流配送项目</t>
  </si>
  <si>
    <r>
      <rPr>
        <sz val="10"/>
        <color theme="1"/>
        <rFont val="仿宋_GB2312"/>
        <charset val="134"/>
      </rPr>
      <t>改建富硒农产品加工厂房700</t>
    </r>
    <r>
      <rPr>
        <sz val="10"/>
        <color theme="1"/>
        <rFont val="宋体"/>
        <charset val="134"/>
      </rPr>
      <t>㎡</t>
    </r>
    <r>
      <rPr>
        <sz val="10"/>
        <color theme="1"/>
        <rFont val="仿宋_GB2312"/>
        <charset val="134"/>
      </rPr>
      <t>、新建冷库500m</t>
    </r>
    <r>
      <rPr>
        <sz val="10"/>
        <color theme="1"/>
        <rFont val="宋体"/>
        <charset val="134"/>
      </rPr>
      <t>³</t>
    </r>
    <r>
      <rPr>
        <sz val="10"/>
        <color theme="1"/>
        <rFont val="仿宋_GB2312"/>
        <charset val="134"/>
      </rPr>
      <t>。</t>
    </r>
  </si>
  <si>
    <t>紫阳县焕古旺源春茶业有限公司茶叶加工厂改建项目</t>
  </si>
  <si>
    <r>
      <rPr>
        <sz val="10"/>
        <color theme="1"/>
        <rFont val="仿宋_GB2312"/>
        <charset val="134"/>
      </rPr>
      <t>改建加工及辅助用房1600</t>
    </r>
    <r>
      <rPr>
        <sz val="10"/>
        <color theme="1"/>
        <rFont val="宋体"/>
        <charset val="134"/>
      </rPr>
      <t>㎡</t>
    </r>
    <r>
      <rPr>
        <sz val="10"/>
        <color theme="1"/>
        <rFont val="仿宋_GB2312"/>
        <charset val="134"/>
      </rPr>
      <t>、冷库120m</t>
    </r>
    <r>
      <rPr>
        <sz val="10"/>
        <color theme="1"/>
        <rFont val="宋体"/>
        <charset val="134"/>
      </rPr>
      <t>³</t>
    </r>
    <r>
      <rPr>
        <sz val="10"/>
        <color theme="1"/>
        <rFont val="仿宋_GB2312"/>
        <charset val="134"/>
      </rPr>
      <t>。</t>
    </r>
  </si>
  <si>
    <t>紫阳县华会实业有限公司艾草产业综合开发（二期）项目</t>
  </si>
  <si>
    <t>新建生产用房1000平米。</t>
  </si>
  <si>
    <t>毛坝镇</t>
  </si>
  <si>
    <t>观音村</t>
  </si>
  <si>
    <t>吸纳就业、入股分红、土地流转、订单收购</t>
  </si>
  <si>
    <t>紫阳秦硒生态农业开发有限公司 年产30吨白茶生产线建设项目</t>
  </si>
  <si>
    <r>
      <rPr>
        <sz val="10"/>
        <color theme="1"/>
        <rFont val="仿宋_GB2312"/>
        <charset val="134"/>
      </rPr>
      <t>新建晾晒房400</t>
    </r>
    <r>
      <rPr>
        <sz val="10"/>
        <color theme="1"/>
        <rFont val="宋体"/>
        <charset val="134"/>
      </rPr>
      <t>㎡</t>
    </r>
    <r>
      <rPr>
        <sz val="10"/>
        <color theme="1"/>
        <rFont val="仿宋_GB2312"/>
        <charset val="134"/>
      </rPr>
      <t>、购置生产设备52台（套）。</t>
    </r>
  </si>
  <si>
    <t>麻柳镇</t>
  </si>
  <si>
    <t>麻柳村</t>
  </si>
  <si>
    <t>紫阳县绿康天龙中药材有限公司 猕猴桃种植加工项目</t>
  </si>
  <si>
    <r>
      <rPr>
        <sz val="10"/>
        <color theme="1"/>
        <rFont val="仿宋_GB2312"/>
        <charset val="134"/>
      </rPr>
      <t>新建加工厂房1000</t>
    </r>
    <r>
      <rPr>
        <sz val="10"/>
        <color theme="1"/>
        <rFont val="宋体"/>
        <charset val="134"/>
      </rPr>
      <t>㎡</t>
    </r>
    <r>
      <rPr>
        <sz val="10"/>
        <color theme="1"/>
        <rFont val="仿宋_GB2312"/>
        <charset val="134"/>
      </rPr>
      <t>。</t>
    </r>
  </si>
  <si>
    <t>瓦庙镇</t>
  </si>
  <si>
    <t>堰塘村</t>
  </si>
  <si>
    <t>吸纳就业、订单收购、土地流转</t>
  </si>
  <si>
    <t>紫阳天赋金荞酒业有限公司富硒苦荞产业深加工项目</t>
  </si>
  <si>
    <r>
      <rPr>
        <sz val="10"/>
        <color theme="1"/>
        <rFont val="仿宋_GB2312"/>
        <charset val="134"/>
      </rPr>
      <t>改造提升车间500</t>
    </r>
    <r>
      <rPr>
        <sz val="10"/>
        <color theme="1"/>
        <rFont val="宋体"/>
        <charset val="134"/>
      </rPr>
      <t>㎡</t>
    </r>
    <r>
      <rPr>
        <sz val="10"/>
        <color theme="1"/>
        <rFont val="仿宋_GB2312"/>
        <charset val="134"/>
      </rPr>
      <t>，购置设备20台（套），新建面条生产线一条。</t>
    </r>
  </si>
  <si>
    <t>订单收购、入企务工</t>
  </si>
  <si>
    <t>紫阳县本是山货电子商务有限公司茶叶生产加工建设项目</t>
  </si>
  <si>
    <r>
      <rPr>
        <sz val="10"/>
        <color theme="1"/>
        <rFont val="仿宋_GB2312"/>
        <charset val="134"/>
      </rPr>
      <t>新建生产用房653</t>
    </r>
    <r>
      <rPr>
        <sz val="10"/>
        <color theme="1"/>
        <rFont val="宋体"/>
        <charset val="134"/>
      </rPr>
      <t>㎡</t>
    </r>
    <r>
      <rPr>
        <sz val="10"/>
        <color theme="1"/>
        <rFont val="仿宋_GB2312"/>
        <charset val="134"/>
      </rPr>
      <t>、改建茶厂160</t>
    </r>
    <r>
      <rPr>
        <sz val="10"/>
        <color theme="1"/>
        <rFont val="宋体"/>
        <charset val="134"/>
      </rPr>
      <t>㎡</t>
    </r>
    <r>
      <rPr>
        <sz val="10"/>
        <color theme="1"/>
        <rFont val="仿宋_GB2312"/>
        <charset val="134"/>
      </rPr>
      <t>。</t>
    </r>
  </si>
  <si>
    <t>龙潭村</t>
  </si>
  <si>
    <t>安五村稻米加工厂项目（二期）</t>
  </si>
  <si>
    <t>修建排洪渠220米，晒场硬化、围墙。</t>
  </si>
  <si>
    <t>安五村</t>
  </si>
  <si>
    <t>吸纳就业</t>
  </si>
  <si>
    <r>
      <rPr>
        <sz val="10"/>
        <color theme="1"/>
        <rFont val="仿宋_GB2312"/>
        <charset val="134"/>
      </rPr>
      <t>20万</t>
    </r>
    <r>
      <rPr>
        <sz val="10"/>
        <color theme="1"/>
        <rFont val="宋体"/>
        <charset val="134"/>
      </rPr>
      <t>㎡</t>
    </r>
    <r>
      <rPr>
        <sz val="10"/>
        <color theme="1"/>
        <rFont val="仿宋_GB2312"/>
        <charset val="134"/>
      </rPr>
      <t>标准化厂房建设项目（一期）原玮创达厂房装修改造项目</t>
    </r>
  </si>
  <si>
    <r>
      <rPr>
        <sz val="10"/>
        <color theme="1"/>
        <rFont val="仿宋_GB2312"/>
        <charset val="134"/>
      </rPr>
      <t>装修改造厂房1.5万</t>
    </r>
    <r>
      <rPr>
        <sz val="10"/>
        <color theme="1"/>
        <rFont val="宋体"/>
        <charset val="134"/>
      </rPr>
      <t>㎡</t>
    </r>
    <r>
      <rPr>
        <sz val="10"/>
        <color theme="1"/>
        <rFont val="仿宋_GB2312"/>
        <charset val="134"/>
      </rPr>
      <t>，二次消防改造。</t>
    </r>
  </si>
  <si>
    <t>飞地园区</t>
  </si>
  <si>
    <t>解决群众就业，增收收入</t>
  </si>
  <si>
    <t>麻柳镇麻柳村毛绒玩具新社区工厂标准化厂房建设项目</t>
  </si>
  <si>
    <t>新建标准化厂房3000平方米，用水、电力专变、货运电梯、消防设施配套到位。</t>
  </si>
  <si>
    <t>产业园区标准化厂房建设项目（二期）</t>
  </si>
  <si>
    <t>新建标准化厂房2万平方米，配套建成场地硬化、绿化等附属工程。</t>
  </si>
  <si>
    <t>产业园区</t>
  </si>
  <si>
    <t>毛坝镇集镇毛绒玩具新社区工厂标准化厂房建设项目</t>
  </si>
  <si>
    <t>建设标准化厂房3000平方米及水电消防等配套设施。</t>
  </si>
  <si>
    <t>红椿镇新社区工厂标准化厂房建设项目</t>
  </si>
  <si>
    <t>建设标准化厂房3000平方米及水、电、路、消防等配套设施。</t>
  </si>
  <si>
    <t>盘龙村</t>
  </si>
  <si>
    <t>向阳镇集镇六期新社区工厂标准化厂房建设项目</t>
  </si>
  <si>
    <r>
      <rPr>
        <sz val="10"/>
        <color theme="1"/>
        <rFont val="仿宋_GB2312"/>
        <charset val="134"/>
      </rPr>
      <t>新建厂房1100</t>
    </r>
    <r>
      <rPr>
        <sz val="10"/>
        <color theme="1"/>
        <rFont val="宋体"/>
        <charset val="134"/>
      </rPr>
      <t>㎡</t>
    </r>
    <r>
      <rPr>
        <sz val="10"/>
        <color theme="1"/>
        <rFont val="仿宋_GB2312"/>
        <charset val="134"/>
      </rPr>
      <t>，配建给排水、供电、消防等设施。</t>
    </r>
  </si>
  <si>
    <t>向阳镇</t>
  </si>
  <si>
    <t>悬鼓村</t>
  </si>
  <si>
    <t>汉王镇集镇安置点新社区工厂标准化厂房建设项目</t>
  </si>
  <si>
    <t>新建标准化厂房3000平方米，用水、电力专变、货运电梯、内部简易装修、消防设施配套到位。</t>
  </si>
  <si>
    <t>高滩镇蓼坝村新社区工厂加工车间建设项目</t>
  </si>
  <si>
    <t>新建标准化加工车间600平方米，水电、内部简易装修、消防配备到位。</t>
  </si>
  <si>
    <t>高滩镇</t>
  </si>
  <si>
    <t>蓼坝村</t>
  </si>
  <si>
    <t>紫阳县山野食品有限责任公司紫阳县镇村农产品供应链体系建设项目</t>
  </si>
  <si>
    <r>
      <rPr>
        <sz val="10"/>
        <color theme="1"/>
        <rFont val="仿宋_GB2312"/>
        <charset val="134"/>
      </rPr>
      <t>新建物流周转区500</t>
    </r>
    <r>
      <rPr>
        <sz val="10"/>
        <color theme="1"/>
        <rFont val="宋体"/>
        <charset val="134"/>
      </rPr>
      <t>㎡</t>
    </r>
    <r>
      <rPr>
        <sz val="10"/>
        <color theme="1"/>
        <rFont val="仿宋_GB2312"/>
        <charset val="134"/>
      </rPr>
      <t>、农副产品分拣、包装用房 425</t>
    </r>
    <r>
      <rPr>
        <sz val="10"/>
        <color theme="1"/>
        <rFont val="宋体"/>
        <charset val="134"/>
      </rPr>
      <t>㎡</t>
    </r>
    <r>
      <rPr>
        <sz val="10"/>
        <color theme="1"/>
        <rFont val="仿宋_GB2312"/>
        <charset val="134"/>
      </rPr>
      <t>、检验室54</t>
    </r>
    <r>
      <rPr>
        <sz val="10"/>
        <color theme="1"/>
        <rFont val="宋体"/>
        <charset val="134"/>
      </rPr>
      <t>㎡</t>
    </r>
    <r>
      <rPr>
        <sz val="10"/>
        <color theme="1"/>
        <rFont val="仿宋_GB2312"/>
        <charset val="134"/>
      </rPr>
      <t>、改建电商及展销中心350</t>
    </r>
    <r>
      <rPr>
        <sz val="10"/>
        <color theme="1"/>
        <rFont val="宋体"/>
        <charset val="134"/>
      </rPr>
      <t>㎡</t>
    </r>
    <r>
      <rPr>
        <sz val="10"/>
        <color theme="1"/>
        <rFont val="仿宋_GB2312"/>
        <charset val="134"/>
      </rPr>
      <t>，购置设备71台/套,建净菜生产线、自动化分拣包装生产线各1条。</t>
    </r>
  </si>
  <si>
    <t>订单收购、入企务工、技术指导</t>
  </si>
  <si>
    <t>紫阳县2022年经营主体绿色食品认证奖补</t>
  </si>
  <si>
    <t>紫阳县山水富硒农业科技发展有限公司、陕西省紫阳县焕古庄园富硒茶业科技有限公司等18家经营主体获得SC认证12个、绿色食品认证11个、有机食品认证1个，给予奖补。奖补办法依据紫阳县政府印发《紫阳县巩固拓展脱贫攻坚成果同乡村振兴有效衔接推动农业产业高质量发展支持办法》（紫政发〔2021〕14号文件）。</t>
  </si>
  <si>
    <t>带动100户，户均增收1500元以上。</t>
  </si>
  <si>
    <t>紫阳县2022年经营主体制定农产品标准奖补</t>
  </si>
  <si>
    <t>陕西蚕宝宝农业科技发展有限公司、紫阳县康硒天茗茶业有限公司等11家经营主体制定的农产品标准获得企业、地方、行业、国家标准共15项，给予奖补。奖补办法依据紫阳县政府印发《紫阳县巩固拓展脱贫攻坚成果同乡村振兴有效衔接推动农业产业高质量发展支持办法》（紫政发〔2021〕14号文件）。</t>
  </si>
  <si>
    <t>带动30户，户均增收1500元以上。</t>
  </si>
  <si>
    <t>紫阳县2022年东木镇三官堂村八组河堤修复工程</t>
  </si>
  <si>
    <t>新建浆砌石堤防长度为162m。底宽均2米，均高4.5米，顶宽均0.8米。</t>
  </si>
  <si>
    <t>东木镇</t>
  </si>
  <si>
    <t>三官堂村</t>
  </si>
  <si>
    <t>柯曾平</t>
  </si>
  <si>
    <t>0915-4531001</t>
  </si>
  <si>
    <t>提升群众生产生活条件</t>
  </si>
  <si>
    <t>保护周边住户14户58人</t>
  </si>
  <si>
    <t>紫阳县2022年东木镇军农村八组八角庙河堤修复工程</t>
  </si>
  <si>
    <t>新修浆砌石河堤防护长度为2段，长度980m，新修河堤均底宽2.1米，均高3.5米，均顶宽0.8米。新建堤防下游段需拆除原水毁堤防新建堤防9段，总长度为220m，现状堤防堤脚加护 180m，底宽1.1米，高1.6米，顶宽0.5米。</t>
  </si>
  <si>
    <t>军农村</t>
  </si>
  <si>
    <t>新建河堤1200米、河堤基础修补100米,保护人口120人</t>
  </si>
  <si>
    <t>紫阳县2022年高滩镇水井坝河堤修复工程</t>
  </si>
  <si>
    <t>水毁新建长度47米，均顶宽0.8米，均高6米，均底宽2.5米。加固段长度60米，均顶宽0.5米，均高2.5米，均底宽1.1米。</t>
  </si>
  <si>
    <t>红庙村</t>
  </si>
  <si>
    <t>张达瑞</t>
  </si>
  <si>
    <t>0915-4852006</t>
  </si>
  <si>
    <t>保护人口10余户40人和耕地50亩</t>
  </si>
  <si>
    <t>紫阳县2022年瓦庙镇庙坝村河堤修复工程</t>
  </si>
  <si>
    <t>堤防基础加固总长258米(其中左岸长160米，右岸长97米)。顶宽0.7米，高1.2米，底宽0.8米。</t>
  </si>
  <si>
    <t>庙坝村</t>
  </si>
  <si>
    <t>王琦</t>
  </si>
  <si>
    <t>0915-4801123</t>
  </si>
  <si>
    <t>保护香椿厂一座，稳定10人务工增收</t>
  </si>
  <si>
    <t>保护香椿厂一座，保护沿沟住户2户8人</t>
  </si>
  <si>
    <t>紫阳县2022年界岭镇麻园村河堤恢复工程</t>
  </si>
  <si>
    <t>修复浆砌石河堤防护长度为20m，采用浆砌石挡墙，底宽3.2米，高6.7米，顶宽0.8米。</t>
  </si>
  <si>
    <t>麻园村</t>
  </si>
  <si>
    <t>田专</t>
  </si>
  <si>
    <t>0915-4960011</t>
  </si>
  <si>
    <t>保护左岸麻园村村委会、学校及其附近村民财产安全</t>
  </si>
  <si>
    <t>防护居民150余户，人口共计600余人</t>
  </si>
  <si>
    <t>紫阳县2022年洄水镇庙沟村1、2组河堤修复工程</t>
  </si>
  <si>
    <t>恢复浆砌石河堤防护长度为130米，修复堤防总长度35m，顶宽0.8米，高2.5米，底宽1.8米。</t>
  </si>
  <si>
    <t>洄水镇</t>
  </si>
  <si>
    <t>庙沟村</t>
  </si>
  <si>
    <t>梁禹军</t>
  </si>
  <si>
    <t>0915-4952011</t>
  </si>
  <si>
    <t>保护该组集中供水厂</t>
  </si>
  <si>
    <t>保障1、2组饮水安全</t>
  </si>
  <si>
    <t>紫阳县2022年蒿坪镇马家院子段河堤修复工程</t>
  </si>
  <si>
    <t>（1）恢复重建水毁河堤13m，第一段底宽2.2米，高5.5米，顶宽1米。第二段底宽4.5米，高7米，顶宽1米。（2）河堤基础C20埋石砼护根长60m。底宽0.5米，高1.5米，顶宽0.5米；（3）C20埋石砼补洞1处，高2米，宽2米。</t>
  </si>
  <si>
    <t>胡渊</t>
  </si>
  <si>
    <t>0915-4762000</t>
  </si>
  <si>
    <t>通过实施修复项目，保护现有住户居住安全，保障通行</t>
  </si>
  <si>
    <t>保护人口420人</t>
  </si>
  <si>
    <t>紫阳县2022年蒿坪镇殿光寺段河堤修复工程</t>
  </si>
  <si>
    <t>恢复重建水毁河堤25m，底宽6.1米，高10.5米，顶宽1.2米。</t>
  </si>
  <si>
    <t>森林村</t>
  </si>
  <si>
    <t>通过实施修复项目，保护学校一所</t>
  </si>
  <si>
    <t>保护学生及附近住户150人</t>
  </si>
  <si>
    <t>紫阳县2022年双安镇白岩段河堤修复工程</t>
  </si>
  <si>
    <t>水毁修复河堤总长304m（其中水毁河堤拆除重建149m，均顶宽0.8，均底宽2.5米，均高4.9米。C20埋石砼基础护根长125m，均顶宽0.5米，均底宽1米，均高2米，C20埋石砼基础恢复30m）；（2）恢复灌溉渠道19m。</t>
  </si>
  <si>
    <t>双河口村</t>
  </si>
  <si>
    <t>邱洪靖</t>
  </si>
  <si>
    <t>0915-4780000</t>
  </si>
  <si>
    <t>通过实施修复项目，保护镇政府、双安中学及集中安置点安全</t>
  </si>
  <si>
    <t>保护镇政府、双安中学及集中安置点235人安全</t>
  </si>
  <si>
    <t>紫阳县2022年双安镇集镇安置点河堤修复工程</t>
  </si>
  <si>
    <t>水毁修复河堤总长58m（全部河堤基础加固处理）。具体分段情况如下：第一段（双安镇集镇安置点）主要建设内容：（1）C20埋石砼河堤基础修复7m；第二段（双安镇狮子沟）主要建设内容：（1）C20埋石砼河堤基础修复39m；（2）C25钢筋砼河堤基础修复12m，高1米，顶宽1.8米，底宽1.8米。</t>
  </si>
  <si>
    <t>通过实施修复项目，保护现有住户居住安全</t>
  </si>
  <si>
    <t>保护周边8户30人</t>
  </si>
  <si>
    <t>红椿镇盘龙村二组筲箕湾水毁修复工程</t>
  </si>
  <si>
    <r>
      <rPr>
        <sz val="10"/>
        <color theme="1"/>
        <rFont val="仿宋_GB2312"/>
        <charset val="134"/>
      </rPr>
      <t>（1）恢复外挡坎15m；（2）恢复内挡坎10m；（3）C20砼路面恢复90m</t>
    </r>
    <r>
      <rPr>
        <sz val="10"/>
        <color theme="1"/>
        <rFont val="宋体"/>
        <charset val="134"/>
      </rPr>
      <t>²</t>
    </r>
    <r>
      <rPr>
        <sz val="10"/>
        <color theme="1"/>
        <rFont val="仿宋_GB2312"/>
        <charset val="134"/>
      </rPr>
      <t>，厚18cm；（4）筲箕湾便民桥下游基础加固1处（5）便民桥上游河道及便民桥涵洞清淤疏浚720m</t>
    </r>
    <r>
      <rPr>
        <sz val="10"/>
        <color theme="1"/>
        <rFont val="宋体"/>
        <charset val="134"/>
      </rPr>
      <t>³</t>
    </r>
    <r>
      <rPr>
        <sz val="10"/>
        <color theme="1"/>
        <rFont val="仿宋_GB2312"/>
        <charset val="134"/>
      </rPr>
      <t>。</t>
    </r>
  </si>
  <si>
    <t>彭友虎</t>
  </si>
  <si>
    <t>0915-4841407</t>
  </si>
  <si>
    <t>保障二组全体村民安全出行，保护周边住户15户63人</t>
  </si>
  <si>
    <t>紫阳县2022年高滩镇万兴村黑龙池烤烟基地灌溉工程</t>
  </si>
  <si>
    <t>建设集水井2处、清水池2处、铺设管道4500米</t>
  </si>
  <si>
    <t>万兴村</t>
  </si>
  <si>
    <t>紫阳县水利局</t>
  </si>
  <si>
    <t>刘从平</t>
  </si>
  <si>
    <t>0915-4425257</t>
  </si>
  <si>
    <t>吸纳就业，带动烤烟产业发展</t>
  </si>
  <si>
    <t>解决万兴村千亩烤烟灌溉用水问题。</t>
  </si>
  <si>
    <t>焕古镇春堰村七组河提水毁修复工程</t>
  </si>
  <si>
    <t>修复水毁河提300米及河道清理。</t>
  </si>
  <si>
    <t>春堰村</t>
  </si>
  <si>
    <t>改善居住环境，提高生活质量</t>
  </si>
  <si>
    <t>解决46个群众生产生活问题</t>
  </si>
  <si>
    <t>民利村水毁河堤修复项目</t>
  </si>
  <si>
    <t>民利村委会外侧修复水毁河堤200米。</t>
  </si>
  <si>
    <t>民利村</t>
  </si>
  <si>
    <t>解决78个群众生产生活问题</t>
  </si>
  <si>
    <t>高滩红庙村防洪河堤建设</t>
  </si>
  <si>
    <t>红庙村5组新建河堤500米。</t>
  </si>
  <si>
    <t>解决200个群众生产生活问题</t>
  </si>
  <si>
    <t>洄水镇集镇六期安置点及科宏茶叶园区防洪沟建设项目</t>
  </si>
  <si>
    <t>新建排水沟403米，铺设管涵16米，新建人行步桥3处，新建宽1.2米生产步道403米，安装护栏403米。</t>
  </si>
  <si>
    <t>解决256个群众生产生活问题</t>
  </si>
  <si>
    <t>西河村水毁河堤建设项目</t>
  </si>
  <si>
    <t>新建水毁河堤350米。</t>
  </si>
  <si>
    <t>西河村</t>
  </si>
  <si>
    <t>解决356个群众生产生活问题</t>
  </si>
  <si>
    <t>城关镇塘么子沟村益品源产业园区基础设施配套项目</t>
  </si>
  <si>
    <t>园区排洪沟治理150米。</t>
  </si>
  <si>
    <t>塘么子沟村</t>
  </si>
  <si>
    <t>解决380个群众生产生活问题</t>
  </si>
  <si>
    <t>紫阳县2022年焕古镇春堰村鲶鱼河茶园产业园区灌溉工程</t>
  </si>
  <si>
    <t>新建堰塘一座，库容2.27万方。</t>
  </si>
  <si>
    <t>提升人居环境，完善基础设施，保障饮水安全及产业园区灌溉。</t>
  </si>
  <si>
    <t>提升174户饮水安全，及产业园灌溉。</t>
  </si>
  <si>
    <t>紫阳县2022年高桥镇权河村山野菜基地配套设施项目（山野菜基地建设）</t>
  </si>
  <si>
    <t xml:space="preserve">山野菜基地配套设施建设，浆砌石堤防7m、浆砌石挡墙基础加固 36m、整修重建排洪渠 22m、边坡防护 160m。
</t>
  </si>
  <si>
    <t>高桥镇人民政府</t>
  </si>
  <si>
    <t>通过土地流转、工厂务工、带动群众增收</t>
  </si>
  <si>
    <t>改善产业基础设施条件、带动群众增收1500元</t>
  </si>
  <si>
    <t>紫阳县2022年焕古镇刘家河村茶园产业道路硬化（茶叶产业基地建设）</t>
  </si>
  <si>
    <t>茶叶产业基地建设，改造硬化产业道路5.43公里，宽3米，配套水沟。</t>
  </si>
  <si>
    <t>刘家河村</t>
  </si>
  <si>
    <t>改善产业发展基础设施条件</t>
  </si>
  <si>
    <t>解决提升产业设施条件，高农副产品生产和运输条件，带动328户1034人发展优势产业，稳定增收</t>
  </si>
  <si>
    <t>紫阳县2022年培育现代农业园区奖补</t>
  </si>
  <si>
    <t>安康闽秦茶业股份有限公司、陕西紫阳春富硒茶业有限公司等35家经营主体获得市、 县级现代农业园区，分别一次性给予奖补50万元和10万元。奖补办法依据紫阳县政府印发《紫阳县巩固拓展脱贫攻坚成果同乡村振兴有效衔接推动农业产业高质量发展支持办法》（紫政发〔2021〕14号文件）。</t>
  </si>
  <si>
    <t>带动2188户，户均增收1000元以上。</t>
  </si>
  <si>
    <t>紫阳县2022年焕古镇东河村茶园产业道路硬化（茶叶产业基地建设）</t>
  </si>
  <si>
    <t>茶叶产业基地建设，改造硬化五组产业道路1.5公里，宽3米，配套路肩和水沟。</t>
  </si>
  <si>
    <t>东河村</t>
  </si>
  <si>
    <t>解决提升产业设施条件，高农副产品生产和运输条件，带动401户1150人发展优势产业，稳定增收</t>
  </si>
  <si>
    <t>紫阳县2022年焕古镇苗溪村蜂糖李产业园道路硬化（李子园基地建设）</t>
  </si>
  <si>
    <t>李子园基地建设，硬化园区产业道路1.8公里，宽度3米，配套路肩和水沟</t>
  </si>
  <si>
    <t>改善产业基础设施条件，建设期间吸纳农村劳动力务工增收</t>
  </si>
  <si>
    <t>提升产业设施条件，提高农副产品生产和运输条件</t>
  </si>
  <si>
    <t>紫阳县2022年汉城村茶业园区项目</t>
  </si>
  <si>
    <t>种植胸径8—10公分银杏树130棵，种植直径60公分石蓝球200株，安装人行阶梯护栏280米及附属设施。</t>
  </si>
  <si>
    <t>汉城村</t>
  </si>
  <si>
    <t>绿化美化园区环境，促进茶旅融合发展。</t>
  </si>
  <si>
    <t>紫阳县2022年焕古镇春堰村茶园产业道路硬化（续建）</t>
  </si>
  <si>
    <t>茶叶基地建设，硬化园区生产道路0.6公里、宽度3.5米，C30混凝土厚度18厘米。</t>
  </si>
  <si>
    <t>紫阳县交通局</t>
  </si>
  <si>
    <t>朱元地</t>
  </si>
  <si>
    <t>0915-4421374</t>
  </si>
  <si>
    <t>紫紫阳县2022年东河村三组至大连村五组产业道路（柳树垭至大连村老茶厂、柳树垭至富家院子）（茶叶产业基地续建）</t>
  </si>
  <si>
    <t>茶叶产业基地建设，路基开挖2公里，宽度5米，软土路基换填。配套涵洞、挡墙。</t>
  </si>
  <si>
    <t>紫阳县2022年焕古镇腊竹村茶园产业道路硬化（茶叶产业基地续建）</t>
  </si>
  <si>
    <t>茶叶产业基地，改造硬化产业道路1.5公里，宽3.5米，C30混凝土厚度18厘米，安装4320*310*85*2.5mmC型公路波形护栏、配套路肩和水沟。</t>
  </si>
  <si>
    <t>腊竹村</t>
  </si>
  <si>
    <t>紫阳县2022年东木镇麦坪村四组养猪场产业道路硬化（生猪养殖基地续建）</t>
  </si>
  <si>
    <t>养殖（生猪）产业基地建设，改造硬化产业道路0.17公里，宽3.5米，C30混凝土厚度18厘米，配套4320*310*85*2.5mmC型公路波形护栏、路肩和水沟。</t>
  </si>
  <si>
    <t>麦坪村</t>
  </si>
  <si>
    <t>东木镇三官堂村稻米生产基地产业道路硬化（稻米生产基地续建）</t>
  </si>
  <si>
    <t>种植（稻米）产业基地建设，硬化C30混凝土生产道路0.41公里，宽3.5米，厚度18厘米。</t>
  </si>
  <si>
    <t>紫阳县2022年高桥镇裴坝村村委会至苍鹭山庄产业道路硬化（茶旅产业路续建）</t>
  </si>
  <si>
    <t>苍鹭山庄休闲农业建设，改造硬化茶旅产业道路1公里，宽5米，C30混凝土厚度18厘米，安装4320*310*85*2.5mmC型公路波形护栏、配套路肩和水沟。</t>
  </si>
  <si>
    <t>紫阳县2022年红椿镇七里沟社区茶园道路硬化</t>
  </si>
  <si>
    <t>茶叶基地建设，改造硬化产业道路1.9公里，宽3.5米，配套路肩、水沟。新建道路1.1公里，宽3.5米，配套路肩、水沟。</t>
  </si>
  <si>
    <t>紫阳县2022年洄水镇联沟村冬桃园产业道路拓宽硬化（冬桃基地）</t>
  </si>
  <si>
    <t>冬桃产业基地建设，新修路基505米，道路硬化505米。道路修复11.9公里，含破损路面修复、增设错车道、修复破损边沟等工程。</t>
  </si>
  <si>
    <t>联沟村
连桥村
团堡村</t>
  </si>
  <si>
    <t>紫阳县2022年汉王镇安五村产业道路硬化（稻米种植基地建设）</t>
  </si>
  <si>
    <t>稻米种植基地建设，改造硬化产业道路6.3公里，宽4.5米，配套安保、路肩和水沟</t>
  </si>
  <si>
    <t>紫阳县2022年汉王镇农安村1、2、3组柑橘园产业道路建设项目（柑橘园基地建设）</t>
  </si>
  <si>
    <t>柑橘园基地建设，改造硬化道路1.3公里，宽3.5米，配套安保、路肩和水沟。</t>
  </si>
  <si>
    <t>农安村</t>
  </si>
  <si>
    <t>紫阳县2022年麻柳镇染房村国蜂产业道路硬化</t>
  </si>
  <si>
    <t>种养殖基地建设，改造拓宽硬化产业道路3公里、宽度4米，新修硬化产业道路243.8米、宽度4米、厚度18cm；配套平板桥涵2座。</t>
  </si>
  <si>
    <t>染房村</t>
  </si>
  <si>
    <t>紫阳县2022年双安镇富硒矿泉水厂道路硬化</t>
  </si>
  <si>
    <t>硬化道路3.2公里，路面宽度6.0米，配套安保、路肩及水沟</t>
  </si>
  <si>
    <t>闹河村</t>
  </si>
  <si>
    <t>提升产业设施条件，提高道路服务能力解决矿泉水成品运输问题。</t>
  </si>
  <si>
    <t>紫阳县2022年焕古镇东红村蜂糖李产业园道路硬化（李子园基地建设）</t>
  </si>
  <si>
    <t>李子园基地建设，硬化东红村三组园区产业道路1.4公里，宽度3.5米。配套路肩、水沟。</t>
  </si>
  <si>
    <t>东红村</t>
  </si>
  <si>
    <t>紫阳县2022年高桥镇兰草村兰马路香椿茶园产业道路改造硬化项目（香椿产业基地建设）</t>
  </si>
  <si>
    <t>香椿产业基地建设，改造硬化道路3.4公里、路面宽度3.5米，配套路肩、水沟。</t>
  </si>
  <si>
    <t>发展产业，群众出行。</t>
  </si>
  <si>
    <t>带动300户群众增收</t>
  </si>
  <si>
    <t>紫阳县2022年高桥镇兰草村稻鱼产业园道路建设项目</t>
  </si>
  <si>
    <t>稻鱼产业基地建设，新建稻鱼产业路600米，宽3米；配套路肩及水沟。</t>
  </si>
  <si>
    <t>发展旅游，水产养殖带动增收。</t>
  </si>
  <si>
    <t>紫阳县2022年高桥镇双龙村肉兔养殖产业道路硬化项目（肉兔养殖基地建设)</t>
  </si>
  <si>
    <t>肉兔养殖基地建设，硬化道路2.8公里、路面宽3.5米，配套水沟。</t>
  </si>
  <si>
    <t>双龙村</t>
  </si>
  <si>
    <t>发展产业，土地流转。</t>
  </si>
  <si>
    <t>带动20户园区务工人均增收10000元</t>
  </si>
  <si>
    <t>紫阳县2022年高滩镇万兴村连通朝阳村烤烟基地道路硬化项目</t>
  </si>
  <si>
    <t>烤烟基地建设，硬化万兴村石滚坪-朝阳村青木沟2.5公里，路面宽3.5米，配套路肩及水沟。</t>
  </si>
  <si>
    <t>万兴村、朝阳村</t>
  </si>
  <si>
    <t>紫阳县2022年焕古镇春堰村茶桔产业道路硬化</t>
  </si>
  <si>
    <t>改造硬化产业道路4.442公里，其中茶厂至滚子坪段长1.678公里，宽5米，配套路肩、水沟；文家沟段长0.75公里，宽3.5米，配套路肩、水沟；庙坪支线路路线全长 2.014公里，宽3.5米，配套路肩、水沟。</t>
  </si>
  <si>
    <t>提升基础设施条件</t>
  </si>
  <si>
    <t>完善设施条件，提升道路通行能力</t>
  </si>
  <si>
    <t>紫阳县2022年城关镇天星村小杂果产业道路硬化项目</t>
  </si>
  <si>
    <t>改造硬化园区产业道路2.1公里、宽度3.5米，配套路肩和水沟。</t>
  </si>
  <si>
    <t>天星村</t>
  </si>
  <si>
    <t>改造硬化园区产业道路，解决农户农产品卖难，产业增收难问题和部分就业。</t>
  </si>
  <si>
    <t>紫阳县2022年高滩镇万兴村黑龙池烤烟路建设项目（烤烟基地建设）</t>
  </si>
  <si>
    <t>烤烟基地建设，修复八庙村土地堂—万兴村黑龙池4公里，宽3.5米配套路肩及水沟。</t>
  </si>
  <si>
    <t>通过发展产业带动农户增收</t>
  </si>
  <si>
    <t>紫阳县2022年红椿镇七里村四组养殖产业道路硬化（养殖业基地）</t>
  </si>
  <si>
    <t>养殖业基地建设，硬化产业道路1.8公里，宽3.5米，配套路肩和水沟。</t>
  </si>
  <si>
    <t>七里村</t>
  </si>
  <si>
    <t>紫阳县2022年洄水镇连桥村六组现代农业园区产业道路硬化项目</t>
  </si>
  <si>
    <t>园区内硬化产业道路2.1公里，路面宽3米，配套路肩、水沟。</t>
  </si>
  <si>
    <t>连桥村</t>
  </si>
  <si>
    <t>紫阳县2022年向阳镇鸡鸣村六组烤烟产业道路硬化项目（烤烟基地建设）</t>
  </si>
  <si>
    <t>烤烟基地建设，硬化产业道路660米，路宽3米，配套水沟。</t>
  </si>
  <si>
    <t>鸡鸣村</t>
  </si>
  <si>
    <t>紫阳县2022年瓦庙镇老庄五组韩家湾至绿丰养殖合作社产业道路项目（养殖基地建设）</t>
  </si>
  <si>
    <t>养殖基地（生猪养殖）建设，硬化路面长1km，宽3米，配套路肩及水沟。</t>
  </si>
  <si>
    <t>老庄村</t>
  </si>
  <si>
    <t>紫阳县2022年东木镇三官堂村秦农养殖园区产业道路硬化项目（种养殖基地建设）</t>
  </si>
  <si>
    <t>种养殖基地（稻米、生猪养殖）建设，手机塔至吴家梁上产业道路硬化1.1公里，宽3.5米，配套路肩及水沟。</t>
  </si>
  <si>
    <t>2022年紫阳县群发农业专业合作社产业园区配套设施建设</t>
  </si>
  <si>
    <t>新建500立方米灌溉蓄水池1个，配套田间灌溉管道12010m。</t>
  </si>
  <si>
    <t>助力产业发展，带动农户增收</t>
  </si>
  <si>
    <t>建成猕猴桃基地243亩</t>
  </si>
  <si>
    <t>紫阳县2022双桥镇康硒天茗富硒茶产业园区配套项目</t>
  </si>
  <si>
    <t>园区内新建1.5米宽生产道路长326米；新建1.2米宽生产步道180米；修复堤坎47米；修复水渠470米。</t>
  </si>
  <si>
    <t>双桥镇</t>
  </si>
  <si>
    <t>紫阳县2022年洄水镇茶稻村茶业园区治理项目</t>
  </si>
  <si>
    <t>茶稻村茶叶园区龙行沟渠治理420米，有效保护生产茶园300亩。</t>
  </si>
  <si>
    <t>茶稻村</t>
  </si>
  <si>
    <t>户均增收800元。</t>
  </si>
  <si>
    <t>紫阳县2022年界岭镇斑桃村村级道路拓宽项目（圣和山园区产业路改造提升）</t>
  </si>
  <si>
    <t>秦巴紫硒园区休闲农业与乡村旅游建设，改造道路 4.4 公里，路基宽度 6 米；硬化道路 4.4 公里，宽度 5 米，厚度18厘米。</t>
  </si>
  <si>
    <t>改善茶产业道路建设，提高生产运输能力，降低运输成本。全村受益人口1230人，户均增收600元），建设期间吸纳农村劳动力务工增收。</t>
  </si>
  <si>
    <t>全村受益人口1230人，户均增收600元）</t>
  </si>
  <si>
    <t>紫阳县润禾农业发展有限公司润禾魔芋产业园区建设项目</t>
  </si>
  <si>
    <t>新建厂房1500平方米。</t>
  </si>
  <si>
    <t>紫阳县锄禾实业发展有限公司富氢富硒水开发项目</t>
  </si>
  <si>
    <r>
      <rPr>
        <sz val="10"/>
        <color theme="1"/>
        <rFont val="仿宋_GB2312"/>
        <charset val="134"/>
      </rPr>
      <t>新建包装车间1500</t>
    </r>
    <r>
      <rPr>
        <sz val="10"/>
        <color theme="1"/>
        <rFont val="宋体"/>
        <charset val="134"/>
      </rPr>
      <t>㎡</t>
    </r>
    <r>
      <rPr>
        <sz val="10"/>
        <color theme="1"/>
        <rFont val="仿宋_GB2312"/>
        <charset val="134"/>
      </rPr>
      <t>。</t>
    </r>
  </si>
  <si>
    <t>吸纳就业、入股分红、土地流转</t>
  </si>
  <si>
    <t>紫阳县侬向源农业开发有限公司现代农业园区（扩建）项目</t>
  </si>
  <si>
    <r>
      <rPr>
        <sz val="10"/>
        <color theme="1"/>
        <rFont val="仿宋_GB2312"/>
        <charset val="134"/>
      </rPr>
      <t>新建香椿基地300亩、仓库200</t>
    </r>
    <r>
      <rPr>
        <sz val="10"/>
        <color theme="1"/>
        <rFont val="宋体"/>
        <charset val="134"/>
      </rPr>
      <t>㎡</t>
    </r>
    <r>
      <rPr>
        <sz val="10"/>
        <color theme="1"/>
        <rFont val="仿宋_GB2312"/>
        <charset val="134"/>
      </rPr>
      <t>，农业技术综合用房520</t>
    </r>
    <r>
      <rPr>
        <sz val="10"/>
        <color theme="1"/>
        <rFont val="宋体"/>
        <charset val="134"/>
      </rPr>
      <t>㎡</t>
    </r>
    <r>
      <rPr>
        <sz val="10"/>
        <color theme="1"/>
        <rFont val="仿宋_GB2312"/>
        <charset val="134"/>
      </rPr>
      <t>。</t>
    </r>
  </si>
  <si>
    <t>吸纳就业、土地流转、入股分红</t>
  </si>
  <si>
    <t>紫阳县谷特生态农业发展有限公司生态农业园区建设项目</t>
  </si>
  <si>
    <t>新建养殖圈舍1000平方米，改造饲料加工用房200平方米。</t>
  </si>
  <si>
    <t>入社务工、土地流转、技术服务</t>
  </si>
  <si>
    <t>紫阳县沛泽种植农民专业合作社焕林农业产业园区建设项目</t>
  </si>
  <si>
    <t>新建厂房870平方米，辅助用房450平方米，购置设备45台/套，建年加工50吨富硒茶生产线一条。</t>
  </si>
  <si>
    <t>并通过订单收购、吸纳就业等方式带动农村人口145人（其中带动脱贫人口80人），预计年人均增收达到1200元。</t>
  </si>
  <si>
    <t>白马村黄桃产业园区基础设施配套建设项目</t>
  </si>
  <si>
    <t>修建公路桥一座、挡护2600立方米、产业道路700米、观光步道4公里、水沟4公里、滴灌450亩、农产品交易中心330平方米。</t>
  </si>
  <si>
    <t>白马村</t>
  </si>
  <si>
    <t>项目建成后70户265人受益，其中脱贫户25户80人。</t>
  </si>
  <si>
    <t>紫阳县2022年经营主体建设智慧茶园项目</t>
  </si>
  <si>
    <t>陕西省紫阳茶业发展有限公司等12个经营主体，分别在在城关镇、向阳镇、高桥镇、蒿坪镇、洄水镇、双桥镇、洞河镇焕古镇、向阳镇建设12个智慧茶园。每个智慧茶园不低于300亩，带动茶园面积8000亩左右。每个茶园区配套建设数据中心、水肥一体化设施设备、无人机监测防控、单轨运输线3条。每个示范园奖补200万元。</t>
  </si>
  <si>
    <t>焕古镇
向阳镇
高桥镇
双桥镇
洄水镇
洞河镇
城关镇
界岭镇</t>
  </si>
  <si>
    <t>紫阳县2022年村集体数字乡村宽带合作项目</t>
  </si>
  <si>
    <t>40个宽带合作社建设宽带端口9600线，覆盖农户9600户。依托“数字乡村”平台，大力推动农村电商发展，发展直播电商等新模式，积极开通镇、村级直播间，对直播人才进行选拔培训，培养一批优秀网红达人，形成“主播+产品”营销模式，拓宽农产品网络销售渠道，促进农民增收</t>
  </si>
  <si>
    <t>依托“数字乡村”平台，带动农户增收</t>
  </si>
  <si>
    <t>。依托“数字乡村”平台，大力推动农村电商发展，发展直播电商等新模式，积极开通镇、村级直播间，对直播人才进行选拔培训，培养一批优秀网红达人，形成“主播+产品”营销模式，拓宽农产品网络销售渠道，促进农民增收</t>
  </si>
  <si>
    <t>紫阳县2022年农业防灾减灾预警信息系统建设项目</t>
  </si>
  <si>
    <t>建立农业灾害预警信息系统，安装雷达及配套设施。</t>
  </si>
  <si>
    <t>建立农业灾害系统，及时预警，减少农户损失。</t>
  </si>
  <si>
    <t>建立农业灾害系统，及时预警，完善全县9万人农业灾害预警机制。</t>
  </si>
  <si>
    <t>紫阳县2022年职业农民和实用技术培训</t>
  </si>
  <si>
    <t>培训新型职业农民200人，按每人补助3000元标准给予培训机构；实用技术培训12000人，按每人30元标准给予补助；获得职业农民认定的，每证按照高级、中级和初级奖补5000元、3000元和1000元。</t>
  </si>
  <si>
    <t>经营主体通过培训，提高农户自身职业水平，带动农户增收。</t>
  </si>
  <si>
    <t>带动4000户，户均增收1000元以上。</t>
  </si>
  <si>
    <t>紫阳县2022年乡土人才及创业致富带头人创业培训</t>
  </si>
  <si>
    <t>乡土人才、创业致富带头人培训1200人。</t>
  </si>
  <si>
    <t>紫阳县乡村振兴局</t>
  </si>
  <si>
    <t>哈红黎</t>
  </si>
  <si>
    <t>0915-4421311</t>
  </si>
  <si>
    <t>通过培训乡土人才、村级致富带头人，带动农户发展产业增收</t>
  </si>
  <si>
    <t>培训乡土人才、村级致富带头人，发展优势产业带动农户增收</t>
  </si>
  <si>
    <t>紫阳县2022年脱贫人口小额贷款贴息</t>
  </si>
  <si>
    <t>为脱贫户、边缘户10941户小额贷款贴息。</t>
  </si>
  <si>
    <t>为农村产业发展提供金融服务</t>
  </si>
  <si>
    <t>已脱贫人口、边缘户发展产业贷款财政贴息增收</t>
  </si>
  <si>
    <t>紫阳县2022年小额信贷风险补偿金</t>
  </si>
  <si>
    <t>为全县建档立卡脱贫户及边缘户发展产业的小额信贷配套风险补偿金。</t>
  </si>
  <si>
    <t>为脱贫户及边缘户产业发展提供金融服务</t>
  </si>
  <si>
    <t>脱贫户及边缘户发展产业贷款财政贴息增收</t>
  </si>
  <si>
    <t>紫阳县2022年联农带农市场经营主体贷款贴息</t>
  </si>
  <si>
    <t>187家带贫市场经营主体发展产业带动3242户脱贫户增收，在发展过程中用于发展产业的贷款财政资金给予基准利率进行贴息。</t>
  </si>
  <si>
    <t>经营主体发展产业带动农户增收</t>
  </si>
  <si>
    <t>经营主体发展优势产业带动3300已脱贫户增收，财政资金给予贷款贴息</t>
  </si>
  <si>
    <t>紫阳县2022年互助资金占用费补贴</t>
  </si>
  <si>
    <t>为脱贫户、边缘户发展产业在村互助资金协会借款，财政资金给予占用费补贴。</t>
  </si>
  <si>
    <t>带动农户发展产业增收</t>
  </si>
  <si>
    <t>已脱贫人口发展产业互助资金借款，财政补贴占用费贴息</t>
  </si>
  <si>
    <t>紫阳县2022年蒿坪镇双星社区壮大村级集体经济项目</t>
  </si>
  <si>
    <t>建设8户织袜家庭作坊、4户家庭缝口作坊、 1家社区工厂定型车间，购置生产设备织袜针车96台、缝头设备8台、高温定型设备1台等，形成资产产权属村集体所有。</t>
  </si>
  <si>
    <t>双星社区</t>
  </si>
  <si>
    <t>袁超</t>
  </si>
  <si>
    <t>0915-4262000</t>
  </si>
  <si>
    <t>通过社区工厂及家庭作坊，带动社区及周边农户就近就地就业。</t>
  </si>
  <si>
    <t>带动周边农12户36人，年人均增收2000</t>
  </si>
  <si>
    <t>紫阳县2022年红椿镇七里沟社区壮大村级集体经济项目</t>
  </si>
  <si>
    <t xml:space="preserve"> 编造工段96台编织机、缝头翻袜工段8台缝头机 、定型机工段定型机1台，形成资产产权属村集体所有。</t>
  </si>
  <si>
    <t>“公司+合作社+家庭工坊”模式、主体带动辐谢农户劳动力转移就业，通过项目示范带动更多农户参与其中。</t>
  </si>
  <si>
    <t>建成后预计带动就业50人，人均增收3500元</t>
  </si>
  <si>
    <t>紫阳县2022年瓦庙镇庙坝村壮大集体经济项目</t>
  </si>
  <si>
    <r>
      <rPr>
        <sz val="10"/>
        <color theme="1"/>
        <rFont val="仿宋_GB2312"/>
        <charset val="134"/>
      </rPr>
      <t>流转土地50亩，建大棚50亩，购置农产品清洗、杀青、装袋等机械设备一套，建冷库300m</t>
    </r>
    <r>
      <rPr>
        <sz val="10"/>
        <color theme="1"/>
        <rFont val="宋体"/>
        <charset val="134"/>
      </rPr>
      <t>³</t>
    </r>
    <r>
      <rPr>
        <sz val="10"/>
        <color theme="1"/>
        <rFont val="仿宋_GB2312"/>
        <charset val="134"/>
      </rPr>
      <t>。</t>
    </r>
  </si>
  <si>
    <t>土地流转、务工、技术培训、物资发放、订单收购、分红，带动35户135人年人均增收350元。</t>
  </si>
  <si>
    <t>带动1800人增收，发展壮大集体经济。</t>
  </si>
  <si>
    <t>紫阳县2022年洄水镇联沟村壮大村级集体经济项目</t>
  </si>
  <si>
    <t>建设油菜基地300亩，酸菜初加工厂1座（新建彩钢房200平方米、土坯房改造200平方米）。形成资产产权属村集体所有。</t>
  </si>
  <si>
    <t>联沟村</t>
  </si>
  <si>
    <t>通过土地流转和就业增收，带动农户发展产业增收。</t>
  </si>
  <si>
    <t>紫阳县2022年洞河镇前河村壮大村级集体经济项目</t>
  </si>
  <si>
    <t>发展牧草种植300亩，新建饲料加工用房500平方米，新建年产5000吨饲料生产线1套。形成资产产权属村集体所有。</t>
  </si>
  <si>
    <t>前河村</t>
  </si>
  <si>
    <t>壮大村集体经济，发展产业带动52户农户增收</t>
  </si>
  <si>
    <t>依托牧草种植、秸秆订单收购、饲料加工等，发展壮大村集体经济，带动群众增收致富。带动全村52户160人，其中：脱贫户18户32人持续增收，户均增收600元。</t>
  </si>
  <si>
    <t>紫阳县2022年毛坝镇腰庄村壮大村集体经济</t>
  </si>
  <si>
    <t>新建养殖鱼塘1000平方米，形成资产产权属村集体所有。</t>
  </si>
  <si>
    <t>腰庄村</t>
  </si>
  <si>
    <t>带动周围群众务工增收，土地流转</t>
  </si>
  <si>
    <t>预计受益户20户62人，人均增收200元</t>
  </si>
  <si>
    <t>紫阳县2022年毛坝镇观音村壮大村集体经济</t>
  </si>
  <si>
    <t>预计受益户10户40人，人均增收300元</t>
  </si>
  <si>
    <t>紫阳县2022年汉王镇农安村壮大村集体项目</t>
  </si>
  <si>
    <r>
      <rPr>
        <sz val="10"/>
        <color theme="1"/>
        <rFont val="仿宋_GB2312"/>
        <charset val="134"/>
      </rPr>
      <t>新建柑橘加工厂1个，新建厂房300</t>
    </r>
    <r>
      <rPr>
        <sz val="10"/>
        <color theme="1"/>
        <rFont val="宋体"/>
        <charset val="134"/>
      </rPr>
      <t>㎡</t>
    </r>
    <r>
      <rPr>
        <sz val="10"/>
        <color theme="1"/>
        <rFont val="仿宋_GB2312"/>
        <charset val="134"/>
      </rPr>
      <t>，加工生产线1条，冷库1个；新建围墙、场院等配套设施。新建林下土鸡养殖基地1个，占地100亩，年出栏30000羽。新建变蛋加工厂1个，厂房300平方米，购置加工变蛋生产线设备等。产权归属村集体所有。</t>
    </r>
  </si>
  <si>
    <t>壮大集体经济合作社，带动村老百姓务工、分红等形式增收。</t>
  </si>
  <si>
    <t>紫阳县2022年毛坝镇染沟村壮大村级集体项目</t>
  </si>
  <si>
    <t>种植香椿100亩，新建香椿加工厂900平方米。形成资产产权属村集体所有。</t>
  </si>
  <si>
    <t>染沟村</t>
  </si>
  <si>
    <t>2022年焕古镇焕古村壮大村级集体经济发展项目</t>
  </si>
  <si>
    <t>改造特色民宿650平方米、配套相关设施。形成资产产权属村集体所有。</t>
  </si>
  <si>
    <t>根据自身条件发展乡村旅游民宿产业，可以拉长产业服务链条，提升乡村旅游品质，促进乡村旅游提档升级。同时，发展乡村</t>
  </si>
  <si>
    <t>项目实施后，带动乡村旅游服务提档升级，预计可增加床位数30张，年游客接待量增长1000人以上</t>
  </si>
  <si>
    <t>紫阳县2022年脱贫劳动力跨县就业一次性交通补助</t>
  </si>
  <si>
    <t>对当年跨县转移就业的脱贫劳动力（含监测帮扶劳动力）给予一次性交通补助，其中省外务工补贴500元、市外省内补贴300元、县外市内补贴200元，由补助对象自主申报。计划全年外出务工3.64万人。财政资金给予一次性交通费补贴。</t>
  </si>
  <si>
    <t>通过财政资金给予跨县转移就业一次性交通补助，减轻脱贫劳动力外出务工就业成本，促进劳务增收。</t>
  </si>
  <si>
    <t>全年脱贫劳动力（含监测帮扶劳动力）跨县外出务工不少于4.24万人。</t>
  </si>
  <si>
    <t>紫阳县2022年市场经营主体租赁安置点产业用房奖补</t>
  </si>
  <si>
    <r>
      <rPr>
        <sz val="10"/>
        <color theme="1"/>
        <rFont val="仿宋_GB2312"/>
        <charset val="134"/>
      </rPr>
      <t>13家个体商户租赁安置点产业用房运营，吸纳已脱贫人口和农户就业增收，财政资金按照带农务工人员规模和增收情况，给予租赁费奖补。奖补办法根据紫阳县政府印发《紫阳县移民搬迁安置点产业用房租赁及奖补办法（试行）》（紫政办发</t>
    </r>
    <r>
      <rPr>
        <sz val="10"/>
        <color theme="1"/>
        <rFont val="宋体"/>
        <charset val="134"/>
      </rPr>
      <t>﹝</t>
    </r>
    <r>
      <rPr>
        <sz val="10"/>
        <color theme="1"/>
        <rFont val="仿宋_GB2312"/>
        <charset val="134"/>
      </rPr>
      <t>2020</t>
    </r>
    <r>
      <rPr>
        <sz val="10"/>
        <color theme="1"/>
        <rFont val="宋体"/>
        <charset val="134"/>
      </rPr>
      <t>﹞</t>
    </r>
    <r>
      <rPr>
        <sz val="10"/>
        <color theme="1"/>
        <rFont val="仿宋_GB2312"/>
        <charset val="134"/>
      </rPr>
      <t>63号）文件。</t>
    </r>
  </si>
  <si>
    <t>紫阳县2022年护路员公益岗位项目</t>
  </si>
  <si>
    <t>聘用1522人“三类人群”和脱贫劳动力用于护路员公益岗位。</t>
  </si>
  <si>
    <t>通过公益性岗位促进脱贫劳动力稳定就业</t>
  </si>
  <si>
    <t>通过开发公益性岗位，受益脱贫人口1667人，通过就业促进增收。</t>
  </si>
  <si>
    <t>安康至镇巴两河口公路安保工程</t>
  </si>
  <si>
    <t>建设公路安保工程8.1公里,安装4320*310*85*2.5mmC型公路波形护栏8.1公里及相关附属设施，修复挡墙772.89立方。</t>
  </si>
  <si>
    <t>向阳镇 红椿镇</t>
  </si>
  <si>
    <t>贾坪村  江河村   纪家沟村白兔村  尚坝村</t>
  </si>
  <si>
    <t>改善基础设施条件，建设期间吸纳农村劳动力务工增收</t>
  </si>
  <si>
    <t>完善设施条件，保障提升道路通行能力</t>
  </si>
  <si>
    <t>新田至西土门垭公路安全生命防护工程</t>
  </si>
  <si>
    <t>建设公路安保工程19.24公里，安装4320*310*85*2.5mmC型公路波形护栏19.24公里及相关附属设施。</t>
  </si>
  <si>
    <t>城关镇   高桥镇</t>
  </si>
  <si>
    <t>新田村   青中村   全安村   深磨村</t>
  </si>
  <si>
    <t>高桥镇高桥-铁佛公路安保工程</t>
  </si>
  <si>
    <t>建设公路安保工程4公里，安装4320*310*85*2.5mmC型公路波形护栏4公里及相关附属设施。</t>
  </si>
  <si>
    <t>双龙村    裴坝村   板厂村   铁佛村</t>
  </si>
  <si>
    <t>双桥镇六河村双桥至六河公路安全生命防护工程</t>
  </si>
  <si>
    <t>建设公路安保工程7.98公里，安装4320*310*85*2.5mmC型公路波形护栏7.98公里，修复路面300米，安装排水沟两道。</t>
  </si>
  <si>
    <t>六河村</t>
  </si>
  <si>
    <t>界岭镇界岭至城口公路安全生命防护工程</t>
  </si>
  <si>
    <t>建设公路安保工程16.72公里，安装4320*310*85*2.5mmC型公路波形护栏16.72公里及相关附属设施。</t>
  </si>
  <si>
    <t>斑桃村  箭竹村  松树村  双明村   金狮村</t>
  </si>
  <si>
    <t>毛坝镇联合-毛坝公路安保工程</t>
  </si>
  <si>
    <t>建设公路安保工程0.41公里，安装4320*310*85*2.5mmC型公路波形护栏0.41公里及相关附属设施。</t>
  </si>
  <si>
    <t>观音村   腰庄村  岔河村</t>
  </si>
  <si>
    <t>高滩镇高滩至田坝公路安全生命防护工程</t>
  </si>
  <si>
    <t>建设公路安保工程9.592公里，安装4320*310*85*2.5mmC型公路波形护栏9.592公里及相关附属设施。</t>
  </si>
  <si>
    <t>高滩村  文台村  白鹤村  百坝村</t>
  </si>
  <si>
    <t>高滩镇高滩至绕溪公路安全生命防护工程</t>
  </si>
  <si>
    <t>建设公路安保工程7.631公里，安装4320*310*85*2.5mmC型公路波形护栏7.631公里及相关附属设施。</t>
  </si>
  <si>
    <t>三坪村  双柳村  廖坝村  关庙村  岩峰村  红庙村</t>
  </si>
  <si>
    <t>麻柳镇麻柳至水磨公路安全生命防护工程</t>
  </si>
  <si>
    <t>建设公路安保工程4.25公里，安装4320*310*85*2.5mmC型公路波形护栏4.25公里及相关附属设施。</t>
  </si>
  <si>
    <t>堰碥村  水磨村</t>
  </si>
  <si>
    <t>东木镇东木至燎原公路安全生命防护工程</t>
  </si>
  <si>
    <t>建设公路安保工程21.747公里，安装4320*310*85*2.5mmC型公路波形护栏21.747公里及相关附属设施。</t>
  </si>
  <si>
    <t>木王村  燎原村</t>
  </si>
  <si>
    <t>高滩镇高滩-万兴公路安保工程</t>
  </si>
  <si>
    <t>建设公路安保工程2.561公里，安装4320*310*85*2.5mmC型公路波形护栏2.561公里及相关附属设施。</t>
  </si>
  <si>
    <t>龙湾村   八庙村  万兴村</t>
  </si>
  <si>
    <t>城关镇太平村龙洞湾桥-金家院子公路安保工程</t>
  </si>
  <si>
    <t>建设公路安保工程0.36公里，安装4320*310*85*2.5mmC型公路波形护栏0.36公里及相关附属设施。</t>
  </si>
  <si>
    <t>太平村</t>
  </si>
  <si>
    <t>向阳镇贾坪村宝塔-贾家坪公路安保工程</t>
  </si>
  <si>
    <t>建设公路安保工程1.4公里，安装4320*310*85*2.5mmC型公路波形护栏1.4公里及相关附属设施。</t>
  </si>
  <si>
    <t>贾坪村</t>
  </si>
  <si>
    <t>向阳镇院墙村江河道班-袁家码头公路安保工程</t>
  </si>
  <si>
    <t>建设公路安保工程4.13公里，安装4320*310*85*2.5mmC型公路波形护栏4.13公里及相关附属设施。</t>
  </si>
  <si>
    <t>院墙村</t>
  </si>
  <si>
    <t>向阳镇悬鼓村高坝-猫儿梁公路安保工程</t>
  </si>
  <si>
    <t>建设公路安保工程5.54公里，安装4320*310*85*2.5mmC型公路波形护栏5.54公里及相关附属设施。</t>
  </si>
  <si>
    <t>焕古镇大连村大沟口-大连公路安保工程</t>
  </si>
  <si>
    <t>建设公路安保工程2.33公里，安装4320*310*85*2.5mmC型公路波形护栏2.33公里及相关附属设施。</t>
  </si>
  <si>
    <t>焕古镇焕古村四根树-土地垭公路安保工程</t>
  </si>
  <si>
    <t>建设公路安保工程1.67公里，安装4320*310*85*2.5mmC型公路波形护栏1.67公里及相关附属设施。</t>
  </si>
  <si>
    <t>焕古镇腊竹村斜沟口-腊竹公路安保工程</t>
  </si>
  <si>
    <t>建设公路安保工程3.01公里，安装4320*310*85*2.5mmC型公路波形护栏3.01公里及相关附属设施。</t>
  </si>
  <si>
    <t>焕古镇苗溪村郑家台-龙王潭公路安保工程</t>
  </si>
  <si>
    <t>建设公路安保工程4.24公里，安装4320*310*85*2.5mmC型公路波形护栏4.24公里及相关附属设施。</t>
  </si>
  <si>
    <t>焕古镇松河村穆家垭-南山学校公路安保工程</t>
  </si>
  <si>
    <t>建设公路安保工程3.71公里，安装4320*310*85*2.5mmC型公路波形护栏3.63公里及相关附属设施。</t>
  </si>
  <si>
    <t>松河村</t>
  </si>
  <si>
    <t>焕古镇金塘村码头-金塘学校公路安保工程</t>
  </si>
  <si>
    <t>建设公路安保工程2.17公里，安装4320*310*85*2.5mmC型公路波形护栏2.17公里及相关附属设施。</t>
  </si>
  <si>
    <t>金塘村</t>
  </si>
  <si>
    <t>汉王镇西河村兴塘至安溪公路安全生命防护工程</t>
  </si>
  <si>
    <t>建设公路安保工程8.78公里，安装4320*310*85*2.5mmC型公路波形护栏8.78公里及相关附属设施。</t>
  </si>
  <si>
    <t>汉王镇农安村汉城至农安公路安全生命防护工程</t>
  </si>
  <si>
    <t>建设公路安保工程7.18公里，安装4320*310*85*2.5mmC型公路波形护栏7.18公里及相关附属设施。</t>
  </si>
  <si>
    <t>汉王镇马家营村土地庙桥-向家老屋公路安保工程</t>
  </si>
  <si>
    <t>建设公路安保工程3.16公里，安装4320*310*85*2.5mmC型公路波形护栏3.16公里及相关附属设施。</t>
  </si>
  <si>
    <t>马家营村</t>
  </si>
  <si>
    <t>洞河镇香炉村洞苗路口-香炉公路安保工程</t>
  </si>
  <si>
    <t>建设公路安保工程8.55公里，安装4320*310*85*2.5mmC型公路波形护栏8.55公里及相关附属设施。</t>
  </si>
  <si>
    <t>香炉村</t>
  </si>
  <si>
    <t>洞河镇小红光村八斗课-张家院子公路安保工程</t>
  </si>
  <si>
    <t>建设公路安保工程2.79公里，安装4320*310*85*2.5mmC型公路波形护栏2.79公里及相关附属设施。</t>
  </si>
  <si>
    <t>小红光村</t>
  </si>
  <si>
    <t>双安镇闹河村闹河口至八里沟公路安全生命防护工程</t>
  </si>
  <si>
    <t>建设公路安保工程16.17公里，安装4320*310*85*2.5mmC型公路波形护栏16.17公里及相关附属设施。</t>
  </si>
  <si>
    <t>双安镇廖家河村大地-平玲公路安保工程</t>
  </si>
  <si>
    <t>建设公路安保工程2.9公里，安装4320*310*85*2.5mmC型公路波形护栏2.9公里及相关附属设施。</t>
  </si>
  <si>
    <t>廖家河村</t>
  </si>
  <si>
    <t>双安镇林本河村西沟口-王家垭子公路安保工程</t>
  </si>
  <si>
    <t>建设公路安保工程0.7公里，安装4320*310*85*2.5mmC型公路波形护栏0.7公里及相关附属设施。</t>
  </si>
  <si>
    <t>林本河村</t>
  </si>
  <si>
    <t>高滩镇岩峰村桃园-红庙公路安保工程</t>
  </si>
  <si>
    <t>建设公路安保工程7.6公里，安装4320*310*85*2.5mmC型公路波形护栏7.6公里及相关附属设施。</t>
  </si>
  <si>
    <t>岩峰村</t>
  </si>
  <si>
    <t>瓦庙镇瓦房村瓦房坝-老庄公路安保工程</t>
  </si>
  <si>
    <t>建设公路安保工程11.751公里，安装4320*310*85*2.5mmC型公路波形护栏11.751公里及相关附属设施。</t>
  </si>
  <si>
    <t>瓦房村</t>
  </si>
  <si>
    <t>瓦庙镇老庄村方家碥至烟地坪公路安保工程</t>
  </si>
  <si>
    <t>建设公路安保工程4.17公里，安装4320*310*85*2.5mmC型公路波形护栏4.17公里及相关附属设施。</t>
  </si>
  <si>
    <t>高桥镇铁佛村铁佛寺桥-涧池公路安保工程</t>
  </si>
  <si>
    <t>建设公路安保工程0.54公里，安装4320*310*85*2.5mmC型公路波形护栏0.54公里及相关附属设施。</t>
  </si>
  <si>
    <t>铁佛村</t>
  </si>
  <si>
    <t>紫阳县2022年麻柳镇火车站进站路硬化工程</t>
  </si>
  <si>
    <t>新建道路0.8公里，硬化道路0.6公里，路面宽度3.5米，配套路肩、水沟。</t>
  </si>
  <si>
    <t>改善基础设施条件、保障群众生命财产安全</t>
  </si>
  <si>
    <t>切实改善群众生产生活条件，解决群众出行困难、提高群众幸福指数</t>
  </si>
  <si>
    <t>蒿坪镇全兴村渔业园区基础设施配套建设项目</t>
  </si>
  <si>
    <t>新建河堤300米，加固河堤60米等基础设施配套项目</t>
  </si>
  <si>
    <t>全兴村整体经济的全面发展，项目实施过程中带动周边群众增加零星务工收入，项目建成后促进旅游业发展，带动渔场、钓场农家乐等经营性场所的收入、从而带动农户增收。</t>
  </si>
  <si>
    <t>通过完善全兴村渔业园区基础设施配套建设，带动98人脱贫人口增收，改善周边人居环境，提升整体村容村貌，促进当地经济快速发展，项目实施将直接或间接带动村民增收20万元。</t>
  </si>
  <si>
    <t>紫阳县2022年高桥镇龙潭村王家垭口至朱家河坝道路维修工程</t>
  </si>
  <si>
    <t>维修道路1.5公里、建设排水沟、波形护栏；硬化路面0.8公里。</t>
  </si>
  <si>
    <t>解决农户农产品销售运输、农户出行看病就医等问题</t>
  </si>
  <si>
    <t>洞河镇二台子社区道路工程</t>
  </si>
  <si>
    <t>洞河镇二台子社区改造拓宽道路1公里，路宽6米，配套建设安保水沟。</t>
  </si>
  <si>
    <t>二台子社区</t>
  </si>
  <si>
    <t>预计发放劳务报酬33万元，吸纳当地务工人员45人以上。</t>
  </si>
  <si>
    <t>改造拓宽道路1公里，配套建设安保水沟，保障群众出行安全。</t>
  </si>
  <si>
    <t>以工代赈常规项目</t>
  </si>
  <si>
    <t>洞河镇石家村4组硬化道路工程</t>
  </si>
  <si>
    <t>洞河镇石家村4组硬化道路0.65公里，路宽6米，改造道路3.7公里，配套建设水沟。</t>
  </si>
  <si>
    <t>集镇社区</t>
  </si>
  <si>
    <t>预计发放劳务报酬35万元，吸纳当地务工人员54人以上。</t>
  </si>
  <si>
    <t>硬化道路0.65公里，改造拓宽道路3.7公里，配套建设水沟，保障群众出行安全及缩短出行时间。</t>
  </si>
  <si>
    <t>双安镇双河口村道路新修</t>
  </si>
  <si>
    <t>双安镇双河口村柏树嘴安置小区至老街改造路基818米，新修档护墙3790.7M3，路基换填15047.6M3,开挖土石方5564.6M3，外借方填筑9483.3M3，涵洞3道，路面硬化及配套设施。</t>
  </si>
  <si>
    <t>江河村灾后恢复重建工程（续建）</t>
  </si>
  <si>
    <r>
      <rPr>
        <sz val="10"/>
        <color theme="1"/>
        <rFont val="仿宋_GB2312"/>
        <charset val="134"/>
      </rPr>
      <t>修建挡墙550m</t>
    </r>
    <r>
      <rPr>
        <sz val="10"/>
        <color theme="1"/>
        <rFont val="宋体"/>
        <charset val="134"/>
      </rPr>
      <t>³</t>
    </r>
    <r>
      <rPr>
        <sz val="10"/>
        <color theme="1"/>
        <rFont val="仿宋_GB2312"/>
        <charset val="134"/>
      </rPr>
      <t>,修建水沟67.2m</t>
    </r>
    <r>
      <rPr>
        <sz val="10"/>
        <color theme="1"/>
        <rFont val="宋体"/>
        <charset val="134"/>
      </rPr>
      <t>³</t>
    </r>
    <r>
      <rPr>
        <sz val="10"/>
        <color theme="1"/>
        <rFont val="仿宋_GB2312"/>
        <charset val="134"/>
      </rPr>
      <t>，修复路面1002</t>
    </r>
    <r>
      <rPr>
        <sz val="10"/>
        <color theme="1"/>
        <rFont val="宋体"/>
        <charset val="134"/>
      </rPr>
      <t>㎡</t>
    </r>
    <r>
      <rPr>
        <sz val="10"/>
        <color theme="1"/>
        <rFont val="仿宋_GB2312"/>
        <charset val="134"/>
      </rPr>
      <t>,波形梁护栏198m等。</t>
    </r>
  </si>
  <si>
    <t>江河村</t>
  </si>
  <si>
    <t>恢复基础设施条件</t>
  </si>
  <si>
    <t>恢复交通基础设施条件，保障群众交通出行</t>
  </si>
  <si>
    <t>纪家沟村、尚坝村、民利村灾后恢复重建工程（续建）</t>
  </si>
  <si>
    <r>
      <rPr>
        <sz val="10"/>
        <color theme="1"/>
        <rFont val="仿宋_GB2312"/>
        <charset val="134"/>
      </rPr>
      <t>修建挡墙1700m</t>
    </r>
    <r>
      <rPr>
        <sz val="10"/>
        <color theme="1"/>
        <rFont val="宋体"/>
        <charset val="134"/>
      </rPr>
      <t>³</t>
    </r>
    <r>
      <rPr>
        <sz val="10"/>
        <color theme="1"/>
        <rFont val="仿宋_GB2312"/>
        <charset val="134"/>
      </rPr>
      <t>,截水沟400m，波形梁护栏210m等。</t>
    </r>
  </si>
  <si>
    <t>纪家沟村    尚坝村    民利村</t>
  </si>
  <si>
    <t>何家堡村、龙潭村、四坪村灾后恢复重建工程（续建）</t>
  </si>
  <si>
    <r>
      <rPr>
        <sz val="10"/>
        <color theme="1"/>
        <rFont val="仿宋_GB2312"/>
        <charset val="134"/>
      </rPr>
      <t>修复路面250</t>
    </r>
    <r>
      <rPr>
        <sz val="10"/>
        <color theme="1"/>
        <rFont val="宋体"/>
        <charset val="134"/>
      </rPr>
      <t>㎡</t>
    </r>
    <r>
      <rPr>
        <sz val="10"/>
        <color theme="1"/>
        <rFont val="仿宋_GB2312"/>
        <charset val="134"/>
      </rPr>
      <t>，修建挡墙1200m</t>
    </r>
    <r>
      <rPr>
        <sz val="10"/>
        <color theme="1"/>
        <rFont val="宋体"/>
        <charset val="134"/>
      </rPr>
      <t>³</t>
    </r>
    <r>
      <rPr>
        <sz val="10"/>
        <color theme="1"/>
        <rFont val="仿宋_GB2312"/>
        <charset val="134"/>
      </rPr>
      <t>，水沟199m，波形梁护栏190m等。</t>
    </r>
  </si>
  <si>
    <t>高桥镇    双桥镇</t>
  </si>
  <si>
    <t>何家堡村    龙潭村      四坪村</t>
  </si>
  <si>
    <t>云峰村灾后恢复重建工程（续建）</t>
  </si>
  <si>
    <r>
      <rPr>
        <sz val="10"/>
        <color theme="1"/>
        <rFont val="仿宋_GB2312"/>
        <charset val="134"/>
      </rPr>
      <t>截水沟148.5m</t>
    </r>
    <r>
      <rPr>
        <sz val="10"/>
        <color theme="1"/>
        <rFont val="宋体"/>
        <charset val="134"/>
      </rPr>
      <t>³</t>
    </r>
    <r>
      <rPr>
        <sz val="10"/>
        <color theme="1"/>
        <rFont val="仿宋_GB2312"/>
        <charset val="134"/>
      </rPr>
      <t>，波形梁护栏186m等。</t>
    </r>
  </si>
  <si>
    <t>云峰村</t>
  </si>
  <si>
    <t>五郎坪村灾后恢复重建工程（续建）</t>
  </si>
  <si>
    <t>水沟100m，波形梁护栏58m等。</t>
  </si>
  <si>
    <t>三官堂村、春堰村、苗溪村灾后恢复重建工程（续建）</t>
  </si>
  <si>
    <r>
      <rPr>
        <sz val="10"/>
        <color theme="1"/>
        <rFont val="仿宋_GB2312"/>
        <charset val="134"/>
      </rPr>
      <t>修复路面1410</t>
    </r>
    <r>
      <rPr>
        <sz val="10"/>
        <color theme="1"/>
        <rFont val="宋体"/>
        <charset val="134"/>
      </rPr>
      <t>㎡</t>
    </r>
    <r>
      <rPr>
        <sz val="10"/>
        <color theme="1"/>
        <rFont val="仿宋_GB2312"/>
        <charset val="134"/>
      </rPr>
      <t>，波形梁护栏180m等。</t>
    </r>
  </si>
  <si>
    <t>东木镇    焕古镇</t>
  </si>
  <si>
    <t>三官堂村   春堰村     苗溪村</t>
  </si>
  <si>
    <t>青中村、全安村、深磨村灾后恢复重建工程（续建）</t>
  </si>
  <si>
    <r>
      <rPr>
        <sz val="10"/>
        <color theme="1"/>
        <rFont val="仿宋_GB2312"/>
        <charset val="134"/>
      </rPr>
      <t>修复路面432</t>
    </r>
    <r>
      <rPr>
        <sz val="10"/>
        <color theme="1"/>
        <rFont val="宋体"/>
        <charset val="134"/>
      </rPr>
      <t>㎡</t>
    </r>
    <r>
      <rPr>
        <sz val="10"/>
        <color theme="1"/>
        <rFont val="仿宋_GB2312"/>
        <charset val="134"/>
      </rPr>
      <t>，沥青路面390</t>
    </r>
    <r>
      <rPr>
        <sz val="10"/>
        <color theme="1"/>
        <rFont val="宋体"/>
        <charset val="134"/>
      </rPr>
      <t>㎡</t>
    </r>
    <r>
      <rPr>
        <sz val="10"/>
        <color theme="1"/>
        <rFont val="仿宋_GB2312"/>
        <charset val="134"/>
      </rPr>
      <t>，波形梁护栏424m等。</t>
    </r>
  </si>
  <si>
    <t>青中村    全安村   深磨村</t>
  </si>
  <si>
    <t>富家村、营梁村灾后恢复重建工程（续建）</t>
  </si>
  <si>
    <r>
      <rPr>
        <sz val="10"/>
        <color theme="1"/>
        <rFont val="仿宋_GB2312"/>
        <charset val="134"/>
      </rPr>
      <t>修复路面800</t>
    </r>
    <r>
      <rPr>
        <sz val="10"/>
        <color theme="1"/>
        <rFont val="宋体"/>
        <charset val="134"/>
      </rPr>
      <t>㎡</t>
    </r>
    <r>
      <rPr>
        <sz val="10"/>
        <color theme="1"/>
        <rFont val="仿宋_GB2312"/>
        <charset val="134"/>
      </rPr>
      <t>，水沟441m，截水沟335m，波形梁护栏250m等。</t>
    </r>
  </si>
  <si>
    <t>城关镇   向阳镇</t>
  </si>
  <si>
    <t>富家村   营梁村</t>
  </si>
  <si>
    <t>堰碥村、水磨村、染房村灾后恢复重建工程（续建）</t>
  </si>
  <si>
    <r>
      <rPr>
        <sz val="10"/>
        <color theme="1"/>
        <rFont val="仿宋_GB2312"/>
        <charset val="134"/>
      </rPr>
      <t>修复路面518</t>
    </r>
    <r>
      <rPr>
        <sz val="10"/>
        <color theme="1"/>
        <rFont val="宋体"/>
        <charset val="134"/>
      </rPr>
      <t>㎡</t>
    </r>
    <r>
      <rPr>
        <sz val="10"/>
        <color theme="1"/>
        <rFont val="仿宋_GB2312"/>
        <charset val="134"/>
      </rPr>
      <t>，波形梁护栏309m，水沟40m等。</t>
    </r>
  </si>
  <si>
    <t>堰碥村   水磨村   染房村</t>
  </si>
  <si>
    <t>腰庄村、岔河村、干沙村灾后恢复重建工程（续建）</t>
  </si>
  <si>
    <r>
      <rPr>
        <sz val="10"/>
        <color theme="1"/>
        <rFont val="仿宋_GB2312"/>
        <charset val="134"/>
      </rPr>
      <t>修建挡墙1100m</t>
    </r>
    <r>
      <rPr>
        <sz val="10"/>
        <color theme="1"/>
        <rFont val="宋体"/>
        <charset val="134"/>
      </rPr>
      <t>³</t>
    </r>
    <r>
      <rPr>
        <sz val="10"/>
        <color theme="1"/>
        <rFont val="仿宋_GB2312"/>
        <charset val="134"/>
      </rPr>
      <t>，面板60</t>
    </r>
    <r>
      <rPr>
        <sz val="10"/>
        <color theme="1"/>
        <rFont val="宋体"/>
        <charset val="134"/>
      </rPr>
      <t>㎡</t>
    </r>
    <r>
      <rPr>
        <sz val="10"/>
        <color theme="1"/>
        <rFont val="仿宋_GB2312"/>
        <charset val="134"/>
      </rPr>
      <t>，水沟23m</t>
    </r>
    <r>
      <rPr>
        <sz val="10"/>
        <color theme="1"/>
        <rFont val="宋体"/>
        <charset val="134"/>
      </rPr>
      <t>³</t>
    </r>
    <r>
      <rPr>
        <sz val="10"/>
        <color theme="1"/>
        <rFont val="仿宋_GB2312"/>
        <charset val="134"/>
      </rPr>
      <t>等。</t>
    </r>
  </si>
  <si>
    <t>腰庄村   岔河村    干沙村</t>
  </si>
  <si>
    <t>斑桃村主干线灾后恢复重建工程（续建）</t>
  </si>
  <si>
    <r>
      <rPr>
        <sz val="10"/>
        <color theme="1"/>
        <rFont val="仿宋_GB2312"/>
        <charset val="134"/>
      </rPr>
      <t>修建挡墙2325m</t>
    </r>
    <r>
      <rPr>
        <sz val="10"/>
        <color theme="1"/>
        <rFont val="宋体"/>
        <charset val="134"/>
      </rPr>
      <t>³</t>
    </r>
    <r>
      <rPr>
        <sz val="10"/>
        <color theme="1"/>
        <rFont val="仿宋_GB2312"/>
        <charset val="134"/>
      </rPr>
      <t>，水沟3530m等。</t>
    </r>
  </si>
  <si>
    <t>东垭村、庙沟村灾后恢复重建工程（续建）</t>
  </si>
  <si>
    <r>
      <rPr>
        <sz val="10"/>
        <color theme="1"/>
        <rFont val="仿宋_GB2312"/>
        <charset val="134"/>
      </rPr>
      <t>修复路面367</t>
    </r>
    <r>
      <rPr>
        <sz val="10"/>
        <color theme="1"/>
        <rFont val="宋体"/>
        <charset val="134"/>
      </rPr>
      <t>㎡</t>
    </r>
    <r>
      <rPr>
        <sz val="10"/>
        <color theme="1"/>
        <rFont val="仿宋_GB2312"/>
        <charset val="134"/>
      </rPr>
      <t>，水沟148m等等。</t>
    </r>
  </si>
  <si>
    <t>双桥镇
洄水镇</t>
  </si>
  <si>
    <t>东垭村
庙沟村</t>
  </si>
  <si>
    <t>瓦房村灾后恢复重建工程（续建）</t>
  </si>
  <si>
    <r>
      <rPr>
        <sz val="10"/>
        <color theme="1"/>
        <rFont val="仿宋_GB2312"/>
        <charset val="134"/>
      </rPr>
      <t>路基回填20000m</t>
    </r>
    <r>
      <rPr>
        <sz val="10"/>
        <color theme="1"/>
        <rFont val="宋体"/>
        <charset val="134"/>
      </rPr>
      <t>³</t>
    </r>
    <r>
      <rPr>
        <sz val="10"/>
        <color theme="1"/>
        <rFont val="仿宋_GB2312"/>
        <charset val="134"/>
      </rPr>
      <t>，修建挡墙2400m</t>
    </r>
    <r>
      <rPr>
        <sz val="10"/>
        <color theme="1"/>
        <rFont val="宋体"/>
        <charset val="134"/>
      </rPr>
      <t>³</t>
    </r>
    <r>
      <rPr>
        <sz val="10"/>
        <color theme="1"/>
        <rFont val="仿宋_GB2312"/>
        <charset val="134"/>
      </rPr>
      <t>，波形梁护栏300m等</t>
    </r>
  </si>
  <si>
    <t>森林村、全兴村、沔浴河村灾后恢复重建工程（续建）</t>
  </si>
  <si>
    <r>
      <rPr>
        <sz val="10"/>
        <color theme="1"/>
        <rFont val="仿宋_GB2312"/>
        <charset val="134"/>
      </rPr>
      <t>修建挡墙750m</t>
    </r>
    <r>
      <rPr>
        <sz val="10"/>
        <color theme="1"/>
        <rFont val="宋体"/>
        <charset val="134"/>
      </rPr>
      <t>³</t>
    </r>
    <r>
      <rPr>
        <sz val="10"/>
        <color theme="1"/>
        <rFont val="仿宋_GB2312"/>
        <charset val="134"/>
      </rPr>
      <t>，修复面板135</t>
    </r>
    <r>
      <rPr>
        <sz val="10"/>
        <color theme="1"/>
        <rFont val="宋体"/>
        <charset val="134"/>
      </rPr>
      <t>㎡</t>
    </r>
    <r>
      <rPr>
        <sz val="10"/>
        <color theme="1"/>
        <rFont val="仿宋_GB2312"/>
        <charset val="134"/>
      </rPr>
      <t>等。</t>
    </r>
  </si>
  <si>
    <t>蒿坪镇
双安镇</t>
  </si>
  <si>
    <t>森林村
全兴村
沔浴河村</t>
  </si>
  <si>
    <t>东衫至关庙灾后恢复重建工程（续建）</t>
  </si>
  <si>
    <r>
      <rPr>
        <sz val="10"/>
        <color theme="1"/>
        <rFont val="仿宋_GB2312"/>
        <charset val="134"/>
      </rPr>
      <t>挡墙1240m</t>
    </r>
    <r>
      <rPr>
        <sz val="10"/>
        <color theme="1"/>
        <rFont val="宋体"/>
        <charset val="134"/>
      </rPr>
      <t>³</t>
    </r>
    <r>
      <rPr>
        <sz val="10"/>
        <color theme="1"/>
        <rFont val="仿宋_GB2312"/>
        <charset val="134"/>
      </rPr>
      <t>，修复路面320</t>
    </r>
    <r>
      <rPr>
        <sz val="10"/>
        <color theme="1"/>
        <rFont val="宋体"/>
        <charset val="134"/>
      </rPr>
      <t>㎡</t>
    </r>
    <r>
      <rPr>
        <sz val="10"/>
        <color theme="1"/>
        <rFont val="仿宋_GB2312"/>
        <charset val="134"/>
      </rPr>
      <t>，水沟80m，波形梁护栏80m等。</t>
    </r>
  </si>
  <si>
    <t>官庙村             军农村</t>
  </si>
  <si>
    <t>毛坝至新联灾后恢复重建工程（续建）</t>
  </si>
  <si>
    <r>
      <rPr>
        <sz val="10"/>
        <color theme="1"/>
        <rFont val="仿宋_GB2312"/>
        <charset val="134"/>
      </rPr>
      <t>修建挡墙1570m</t>
    </r>
    <r>
      <rPr>
        <sz val="10"/>
        <color theme="1"/>
        <rFont val="宋体"/>
        <charset val="134"/>
      </rPr>
      <t>³</t>
    </r>
    <r>
      <rPr>
        <sz val="10"/>
        <color theme="1"/>
        <rFont val="仿宋_GB2312"/>
        <charset val="134"/>
      </rPr>
      <t>，混凝土护坡189m</t>
    </r>
    <r>
      <rPr>
        <sz val="10"/>
        <color theme="1"/>
        <rFont val="宋体"/>
        <charset val="134"/>
      </rPr>
      <t>³</t>
    </r>
    <r>
      <rPr>
        <sz val="10"/>
        <color theme="1"/>
        <rFont val="仿宋_GB2312"/>
        <charset val="134"/>
      </rPr>
      <t>，修复路面486</t>
    </r>
    <r>
      <rPr>
        <sz val="10"/>
        <color theme="1"/>
        <rFont val="宋体"/>
        <charset val="134"/>
      </rPr>
      <t>㎡</t>
    </r>
    <r>
      <rPr>
        <sz val="10"/>
        <color theme="1"/>
        <rFont val="仿宋_GB2312"/>
        <charset val="134"/>
      </rPr>
      <t>，修复水沟10.37m</t>
    </r>
    <r>
      <rPr>
        <sz val="10"/>
        <color theme="1"/>
        <rFont val="宋体"/>
        <charset val="134"/>
      </rPr>
      <t>³</t>
    </r>
    <r>
      <rPr>
        <sz val="10"/>
        <color theme="1"/>
        <rFont val="仿宋_GB2312"/>
        <charset val="134"/>
      </rPr>
      <t>，波形梁护栏112m等。</t>
    </r>
  </si>
  <si>
    <t>温家坪村</t>
  </si>
  <si>
    <t>麻柳至银红灾后恢复重建工程</t>
  </si>
  <si>
    <r>
      <rPr>
        <sz val="10"/>
        <color theme="1"/>
        <rFont val="仿宋_GB2312"/>
        <charset val="134"/>
      </rPr>
      <t>路基清淤180m</t>
    </r>
    <r>
      <rPr>
        <sz val="10"/>
        <color theme="1"/>
        <rFont val="宋体"/>
        <charset val="134"/>
      </rPr>
      <t>³</t>
    </r>
    <r>
      <rPr>
        <sz val="10"/>
        <color theme="1"/>
        <rFont val="仿宋_GB2312"/>
        <charset val="134"/>
      </rPr>
      <t>，砂砾石换填180m</t>
    </r>
    <r>
      <rPr>
        <sz val="10"/>
        <color theme="1"/>
        <rFont val="宋体"/>
        <charset val="134"/>
      </rPr>
      <t>³</t>
    </r>
    <r>
      <rPr>
        <sz val="10"/>
        <color theme="1"/>
        <rFont val="仿宋_GB2312"/>
        <charset val="134"/>
      </rPr>
      <t>，铺设C20混凝土3096.3m</t>
    </r>
    <r>
      <rPr>
        <sz val="10"/>
        <color theme="1"/>
        <rFont val="宋体"/>
        <charset val="134"/>
      </rPr>
      <t>³</t>
    </r>
    <r>
      <rPr>
        <sz val="10"/>
        <color theme="1"/>
        <rFont val="仿宋_GB2312"/>
        <charset val="134"/>
      </rPr>
      <t>。</t>
    </r>
  </si>
  <si>
    <t>向阳镇天生桥村温家沟村桥梁损毁重建工程</t>
  </si>
  <si>
    <t>重建1-10米普通钢筋混凝土现浇板桥一座，桥台采用扩基 U 型桥台。 桥梁长度为 20.02m,桥梁宽度 7.0m=净 6m+2*0.5m（防撞护栏）。</t>
  </si>
  <si>
    <t>天生桥村</t>
  </si>
  <si>
    <t>向阳镇院墙村灾后恢复重建工程</t>
  </si>
  <si>
    <r>
      <rPr>
        <sz val="10"/>
        <color theme="1"/>
        <rFont val="仿宋_GB2312"/>
        <charset val="134"/>
      </rPr>
      <t>挡墙砌筑1187m</t>
    </r>
    <r>
      <rPr>
        <sz val="10"/>
        <color theme="1"/>
        <rFont val="宋体"/>
        <charset val="134"/>
      </rPr>
      <t>³</t>
    </r>
    <r>
      <rPr>
        <sz val="10"/>
        <color theme="1"/>
        <rFont val="仿宋_GB2312"/>
        <charset val="134"/>
      </rPr>
      <t>，修复路面146</t>
    </r>
    <r>
      <rPr>
        <sz val="10"/>
        <color theme="1"/>
        <rFont val="宋体"/>
        <charset val="134"/>
      </rPr>
      <t>㎡</t>
    </r>
    <r>
      <rPr>
        <sz val="10"/>
        <color theme="1"/>
        <rFont val="仿宋_GB2312"/>
        <charset val="134"/>
      </rPr>
      <t>，圆管涵3道。</t>
    </r>
  </si>
  <si>
    <t>紫阳县2022年双安镇闹河村便民桥建设(续建)</t>
  </si>
  <si>
    <t>建设1座1-8m简支现浇板桥全长14m,总宽4.5m,桥梁净宽3.8m。</t>
  </si>
  <si>
    <t>紫阳县2022年双安镇桐安村一组桥梁新建工程</t>
  </si>
  <si>
    <t>新建桥梁一座，全长60.04米，桥面宽度为7.5M=净6.5M+0.5M(防撞护栏)</t>
  </si>
  <si>
    <t>响水沟至官场灾后恢复重建工程（续建）</t>
  </si>
  <si>
    <r>
      <rPr>
        <sz val="10"/>
        <color theme="1"/>
        <rFont val="仿宋_GB2312"/>
        <charset val="134"/>
      </rPr>
      <t>修建挡墙1900m</t>
    </r>
    <r>
      <rPr>
        <sz val="10"/>
        <color theme="1"/>
        <rFont val="宋体"/>
        <charset val="134"/>
      </rPr>
      <t>³</t>
    </r>
    <r>
      <rPr>
        <sz val="10"/>
        <color theme="1"/>
        <rFont val="仿宋_GB2312"/>
        <charset val="134"/>
      </rPr>
      <t>,修复路面424</t>
    </r>
    <r>
      <rPr>
        <sz val="10"/>
        <color theme="1"/>
        <rFont val="宋体"/>
        <charset val="134"/>
      </rPr>
      <t>㎡</t>
    </r>
    <r>
      <rPr>
        <sz val="10"/>
        <color theme="1"/>
        <rFont val="仿宋_GB2312"/>
        <charset val="134"/>
      </rPr>
      <t>，水沟10m，波形梁护栏108m等。</t>
    </r>
  </si>
  <si>
    <t>牌楼村</t>
  </si>
  <si>
    <t>恢复交通基础设施条件，保障群众交通出行，直接受益375人。</t>
  </si>
  <si>
    <t>紫阳县2022年高桥镇何家堡村道路提升改造（续建）</t>
  </si>
  <si>
    <t>提升改造硬化专业合作社道路54米、宽3.5米，厚度18厘米,改造维修盘道1处。</t>
  </si>
  <si>
    <t>何家堡村</t>
  </si>
  <si>
    <t>斑桃村二三组道路改造提升项目</t>
  </si>
  <si>
    <r>
      <rPr>
        <sz val="10"/>
        <color theme="1"/>
        <rFont val="仿宋_GB2312"/>
        <charset val="134"/>
      </rPr>
      <t>斑桃村至小河村一组（小地名：对窝坝）原有4.1千米水泥道路由4.5米拓宽至5.5米（石方开挖6950立方米、土方开挖8150立方米方），新增C20混泥土道路硬化4100平方米、新增排水沟4.1</t>
    </r>
    <r>
      <rPr>
        <sz val="10"/>
        <color theme="1"/>
        <rFont val="宋体"/>
        <charset val="134"/>
      </rPr>
      <t>㎞</t>
    </r>
    <r>
      <rPr>
        <sz val="10"/>
        <color theme="1"/>
        <rFont val="仿宋_GB2312"/>
        <charset val="134"/>
      </rPr>
      <t>、新铺沥青路面22000平方米，新建</t>
    </r>
    <r>
      <rPr>
        <sz val="10"/>
        <color theme="1"/>
        <rFont val="宋体"/>
        <charset val="134"/>
      </rPr>
      <t>垱</t>
    </r>
    <r>
      <rPr>
        <sz val="10"/>
        <color theme="1"/>
        <rFont val="仿宋_GB2312"/>
        <charset val="134"/>
      </rPr>
      <t>护1285立方米。</t>
    </r>
  </si>
  <si>
    <t>解决464个群众出行问题</t>
  </si>
  <si>
    <t>东木镇木王村一组种植园区道路硬化及六组河堤建设项目</t>
  </si>
  <si>
    <t>硬化一组C30混凝土产业道路4公里，宽3.5米，厚度18厘米。新建村委会外侧至代继友住房外侧水毁河堤415米（均高4.5米、宽1.2米）及河道清理。</t>
  </si>
  <si>
    <t>木王村</t>
  </si>
  <si>
    <t>解决199个群众生产生活问题</t>
  </si>
  <si>
    <t>紫阳县2022年农村公路水毁道路修复工程</t>
  </si>
  <si>
    <r>
      <rPr>
        <sz val="10"/>
        <color theme="1"/>
        <rFont val="仿宋_GB2312"/>
        <charset val="134"/>
      </rPr>
      <t>修复道路30.8公里，修建M7.5浆砌片石挡墙16247.7m</t>
    </r>
    <r>
      <rPr>
        <sz val="10"/>
        <color theme="1"/>
        <rFont val="宋体"/>
        <charset val="134"/>
      </rPr>
      <t>³</t>
    </r>
    <r>
      <rPr>
        <sz val="10"/>
        <color theme="1"/>
        <rFont val="仿宋_GB2312"/>
        <charset val="134"/>
      </rPr>
      <t>，排水沟1664.1m</t>
    </r>
    <r>
      <rPr>
        <sz val="10"/>
        <color theme="1"/>
        <rFont val="宋体"/>
        <charset val="134"/>
      </rPr>
      <t>³</t>
    </r>
    <r>
      <rPr>
        <sz val="10"/>
        <color theme="1"/>
        <rFont val="仿宋_GB2312"/>
        <charset val="134"/>
      </rPr>
      <t>。40管涵46米；盖板涵（18/3）。</t>
    </r>
  </si>
  <si>
    <t>汉王镇、双安镇、蒿坪镇</t>
  </si>
  <si>
    <t>解决群众出行问题，提高生活质量</t>
  </si>
  <si>
    <t>项目建成后，保障12000个群众交通出行。</t>
  </si>
  <si>
    <t>瓦庙镇堰塘村产业桥梁引线道路建设项目</t>
  </si>
  <si>
    <t>桥梁引线长度125米，宽6.5米，栏杆150米，绿化150米。</t>
  </si>
  <si>
    <t>解决1544个群众出行问题</t>
  </si>
  <si>
    <t>紫阳县洄水镇驼家梁公路桥项目（2022年以工代赈示范工程）</t>
  </si>
  <si>
    <t>新建桥梁全长59.04m，孔跨布置为（13＋2x16＋13）m；其中13m跨度为现浇打孔板，16m跨为预制大铰缝预应力混凝土结构空心板。桥梁标准宽度为12m，横断面组成为2m人行道＋8m车行道＋2m人行道＝12m，横坡为双向1.5％。配套建设相关附属设施。</t>
  </si>
  <si>
    <t>解决4642个群众生产生活问题</t>
  </si>
  <si>
    <t>毛坝镇瓦滩村乱石子人行吊桥建设项目</t>
  </si>
  <si>
    <t>新建瓦滩村乱石子人行吊桥（长180米、宽1.8米）。</t>
  </si>
  <si>
    <t>瓦滩村</t>
  </si>
  <si>
    <t>项目建成后85户310人受益，其中脱贫户37户145人。</t>
  </si>
  <si>
    <t>紫阳县蒿坪镇平川村产业道路桥梁建设工程</t>
  </si>
  <si>
    <t>新建水泥平板桥2座，净跨13米，宽7米。</t>
  </si>
  <si>
    <t>平川村</t>
  </si>
  <si>
    <t>项目建成后200户780人受益，其中脱贫户42户135人。</t>
  </si>
  <si>
    <t>高桥镇龙潭村倒流水便民桥项目</t>
  </si>
  <si>
    <t>建设便民桥1座，长12米，宽1.5米。</t>
  </si>
  <si>
    <t>改善基础设施条件方便群众发展产业</t>
  </si>
  <si>
    <t>紫阳县2022年东木镇关庙村便民桥建设项目</t>
  </si>
  <si>
    <r>
      <rPr>
        <sz val="10"/>
        <color theme="1"/>
        <rFont val="仿宋_GB2312"/>
        <charset val="134"/>
      </rPr>
      <t>新建工字钢人行便桥2座，桥长20米，桥宽1.5米＝1.3米＋2×0.1米，净跨2-10米，引线长2米，荷载等级：人群3.5KN/</t>
    </r>
    <r>
      <rPr>
        <sz val="10"/>
        <color theme="1"/>
        <rFont val="宋体"/>
        <charset val="134"/>
      </rPr>
      <t>㎡</t>
    </r>
    <r>
      <rPr>
        <sz val="10"/>
        <color theme="1"/>
        <rFont val="仿宋_GB2312"/>
        <charset val="134"/>
      </rPr>
      <t>。新建全长20米，桥宽3.5米便民桥1座。新建26米，桥宽3.5米便民桥1座。新建片石混凝土滚水坝1座。</t>
    </r>
  </si>
  <si>
    <t>关庙村</t>
  </si>
  <si>
    <t>带动农户持续增收</t>
  </si>
  <si>
    <t>紫阳县2022年蒿坪镇改革村产业道路硬化（续建）</t>
  </si>
  <si>
    <t>改造提升硬化雷吼沟道路0.17公里，宽度4米，配套安保、路肩和水沟。</t>
  </si>
  <si>
    <t>东木镇关庙村二组村委会-桑树湾产业道路硬化（养猪产业路续建）</t>
  </si>
  <si>
    <t>硬化产业道路0.53公里，宽3.5米，C30混凝土厚度18厘米，安装4320*310*85*2.5mmC型公路波形护栏、配套路肩和水沟。</t>
  </si>
  <si>
    <t>紫阳县2022年毛坝镇染沟村13组邱家院子-黄会礼门前产业道路硬化（续建）</t>
  </si>
  <si>
    <t>改造硬化产业道路0.17公里，宽3.5米，C30混凝土厚度18厘米，安装4320*310*85*2.5mmC型公路波形护栏、配套路肩和水沟。</t>
  </si>
  <si>
    <t>紫阳县2022年麻柳镇水磨村天池垭至薛家坪产业道路硬化（续建）</t>
  </si>
  <si>
    <t>改造硬化产业道路0.1公里，宽3.5米，安装4320*310*85*2.5mmC型公路波形护栏、配套路肩和水沟。</t>
  </si>
  <si>
    <t>水磨村</t>
  </si>
  <si>
    <t xml:space="preserve"> 紫阳县2022洞河镇楸园村产业路硬化项目</t>
  </si>
  <si>
    <t>改造硬化产业道路1.2公里、宽3.5米、配套路肩和水沟；改造硬化产业道路0.8公里、宽3.0米、配套路肩、水沟。</t>
  </si>
  <si>
    <t>紫阳县2022年双桥镇莲花村茶叶产业道路硬化</t>
  </si>
  <si>
    <t>改造莲花村唐家河坝至涧沟硬化产业道路5公里，宽3.5米，配套路肩和水沟</t>
  </si>
  <si>
    <t>莲花村</t>
  </si>
  <si>
    <t>洞河镇马家庄村茶业产业园区产业道路硬化项目</t>
  </si>
  <si>
    <t>产业道路硬化2.255公里，其中：0.39公里宽4米，配套路肩及水沟，1.86公里宽3米，配套路肩及水沟；支线修复2公里。</t>
  </si>
  <si>
    <t>马家庄村</t>
  </si>
  <si>
    <t>詹世勇</t>
  </si>
  <si>
    <t>通过土地（茶园）流转、务工，带动107户320人年户均增收5000元。</t>
  </si>
  <si>
    <t>紫阳县界岭镇麻园村四组产业道路硬化工程</t>
  </si>
  <si>
    <t>硬化产业道路3.5公里。</t>
  </si>
  <si>
    <t>解决255个群众生产生活问题</t>
  </si>
  <si>
    <t>双安镇廖家河村6、7组产业道路建设项目</t>
  </si>
  <si>
    <t>拓宽硬化产业道路3公里。</t>
  </si>
  <si>
    <t>解决421个群众生产生活问题</t>
  </si>
  <si>
    <t>紫阳县2022年蒿坪镇东关村玉皇庙至金竹村村委会产业道路硬化工程</t>
  </si>
  <si>
    <t>硬化道路4.1公里，宽6.5米，厚度18厘米。</t>
  </si>
  <si>
    <t>东关村</t>
  </si>
  <si>
    <t>紫阳县2022年麻柳镇麻柳村茶园产业道路硬化</t>
  </si>
  <si>
    <t>改造硬化麻柳村5组火石碥产业道路5.78公里，宽3.5米，配套路肩和水沟。</t>
  </si>
  <si>
    <t>通过园区带动，运用土地流转、技术培训、订单收购、劳务园区务工、群众增收。</t>
  </si>
  <si>
    <t>提升产业设施条件，带动50户，181人增收。</t>
  </si>
  <si>
    <t>紫阳县2022年向阳镇贾坪村四组小杂果产业道路硬化项目</t>
  </si>
  <si>
    <r>
      <rPr>
        <sz val="10"/>
        <color theme="1"/>
        <rFont val="仿宋_GB2312"/>
        <charset val="134"/>
      </rPr>
      <t>修复道路0.8公里，宽3.5米，配套路肩、水沟。修复回民墓地塌方路段：砌筑挡墙1742m</t>
    </r>
    <r>
      <rPr>
        <sz val="10"/>
        <color theme="1"/>
        <rFont val="宋体"/>
        <charset val="134"/>
      </rPr>
      <t>³</t>
    </r>
    <r>
      <rPr>
        <sz val="10"/>
        <color theme="1"/>
        <rFont val="仿宋_GB2312"/>
        <charset val="134"/>
      </rPr>
      <t>（其中浆砌片石挡墙1618m</t>
    </r>
    <r>
      <rPr>
        <sz val="10"/>
        <color theme="1"/>
        <rFont val="宋体"/>
        <charset val="134"/>
      </rPr>
      <t>³</t>
    </r>
    <r>
      <rPr>
        <sz val="10"/>
        <color theme="1"/>
        <rFont val="仿宋_GB2312"/>
        <charset val="134"/>
      </rPr>
      <t>，片石混凝土挡墙124m</t>
    </r>
    <r>
      <rPr>
        <sz val="10"/>
        <color theme="1"/>
        <rFont val="宋体"/>
        <charset val="134"/>
      </rPr>
      <t>³</t>
    </r>
    <r>
      <rPr>
        <sz val="10"/>
        <color theme="1"/>
        <rFont val="仿宋_GB2312"/>
        <charset val="134"/>
      </rPr>
      <t>），涵洞2道。</t>
    </r>
  </si>
  <si>
    <t>紫阳县2022年毛坝镇瓦滩村关坪山古茶园产业道路硬化</t>
  </si>
  <si>
    <t>改造硬化产业道路5公里、路面宽4.5米，配套路肩和水沟。</t>
  </si>
  <si>
    <t>蒿坪镇蒿坪村旅游产业道路提升改造项目</t>
  </si>
  <si>
    <t>充分利用现有茶园1000亩、草莓采摘园、农家乐、茶叶加工厂等特色资源，为持续发展乡村特色旅游和采摘观光主导产业，对旅游产业道路提升改造0.7公里，宽度6.9米，铺设沥青路面厚度9厘米，配套安保、路肩和水沟。</t>
  </si>
  <si>
    <t>蒿坪村</t>
  </si>
  <si>
    <t>充分利用现有茶园1000亩、草莓采摘园、农家乐、茶叶加工厂等特色资源，为持续发展乡村特色旅游和采摘观光主导产业，需对通村旅游产业道路提升改造。项目建成后，吸引外来更多游客观光旅游，带动一、二、三产融合发展，降低农副产品，生产物资及生活用品的运输成本，增加当地农民收入，带动全村789户2533人发展产业，户均增收1000元以上。同时，工程建设期间增加当地群众劳务收入。</t>
  </si>
  <si>
    <t>蒿坪镇改革村旅游产业道路提升改造项目</t>
  </si>
  <si>
    <t>充分利用村内马家院子小吃一条街的旅游休闲观光和茶叶产业的旅游资源，发展乡村特色旅游主导产业，对旅游产业道路提升改造1.3公里，宽度6.9米，铺设沥青路面厚度9厘米，配套安保、路肩和水沟。</t>
  </si>
  <si>
    <t>村内有马家院子小吃一条街的旅游休闲观光和茶叶产业的旅游资源，为持续发展乡村特色旅游主导产业，需对通村旅游产业道路提升改造。项目建成后，吸引外来更多游客观光旅游，带动一、二、三产融合发展。为全村339户1085人，其中：脱贫户44户166人，通过增加旅游服务业和茶产业增加收入，实现户均增收800元以上。同时，工程建设期间增加当地群众劳务收入。</t>
  </si>
  <si>
    <t>蒿坪镇金石村旅游产业道路提升改造项目</t>
  </si>
  <si>
    <t>充分利用现有蔬果采摘园、农家乐等特色资源，发展乡村特色旅游和采摘观光等主导产业，对旅游产业道路提升改造1.74公里，宽度6.9米，铺设沥青路面厚度9厘米，配套安保、路肩和水沟。</t>
  </si>
  <si>
    <t>金石村</t>
  </si>
  <si>
    <t>充分利用现有蔬果采摘园、农家乐等特色资源，为持续发展乡村特色旅游和采摘观光等主导产业，规划新建具有一定规模鲜蔬种植采摘体验园和花卉种植观赏园，需对通村旅游产业道路提升改造。项目建成后，吸引外来更多游客观光旅游，带动一、二、三产融合发展，形成以旅游服务、蔬菜种植等产业，增加当地农民收入，带动全村114户395人发展产业，户均增收1500元以上。同时，工程建设期间增加当地群众劳务收入。</t>
  </si>
  <si>
    <t>蒿坪镇黄金村旅游产业道路提升改造项目</t>
  </si>
  <si>
    <t>充分利用村内得天独厚的旅游资源（显月观、七宝寨、五朵云等景点），发展乡村特色旅游主导产业，对旅游产业道路提升改造1.5公里，宽度6.9米，铺设沥青路面厚度9厘米，配套安保、路肩和水沟。</t>
  </si>
  <si>
    <t>黄金村</t>
  </si>
  <si>
    <t>村内具有得天独厚的旅游资源，境内有显月观、七宝寨、五朵云等景点远近驰名，为持续发展乡村特色旅游主导产业，需对通村旅游产业道路提升改造。项目建成后，吸引外来更多游客观光旅游，带动一、二、三产融合发展，预计年吸引游客1.5万人，旅游收入达到300万元以上。为全村513户1715人增加旅游服务业收入，户均增收1200元以上。同时，工程建设期间增加当地群众劳务收入。</t>
  </si>
  <si>
    <t>月桂村灾后恢复重建工程（茶苗育苗基地续建）</t>
  </si>
  <si>
    <r>
      <rPr>
        <sz val="10"/>
        <color theme="1"/>
        <rFont val="仿宋_GB2312"/>
        <charset val="134"/>
      </rPr>
      <t>茶苗育苗基地基建设，修复路面685</t>
    </r>
    <r>
      <rPr>
        <sz val="10"/>
        <color theme="1"/>
        <rFont val="宋体"/>
        <charset val="134"/>
      </rPr>
      <t>㎡</t>
    </r>
    <r>
      <rPr>
        <sz val="10"/>
        <color theme="1"/>
        <rFont val="仿宋_GB2312"/>
        <charset val="134"/>
      </rPr>
      <t>，波形梁护栏50m。</t>
    </r>
  </si>
  <si>
    <t>月桂村</t>
  </si>
  <si>
    <t>恢复茶产业道路建设，保障主导产业发展，受益脱贫户及监测户19户65人，户均增收800元。</t>
  </si>
  <si>
    <t>村委会至西门河灾后恢复重建工程（茶叶基地续建）</t>
  </si>
  <si>
    <r>
      <rPr>
        <sz val="10"/>
        <color theme="1"/>
        <rFont val="仿宋_GB2312"/>
        <charset val="134"/>
      </rPr>
      <t>茶叶基地建设，修复面板558</t>
    </r>
    <r>
      <rPr>
        <sz val="10"/>
        <color theme="1"/>
        <rFont val="宋体"/>
        <charset val="134"/>
      </rPr>
      <t>㎡</t>
    </r>
    <r>
      <rPr>
        <sz val="10"/>
        <color theme="1"/>
        <rFont val="仿宋_GB2312"/>
        <charset val="134"/>
      </rPr>
      <t>，边沟300m等。</t>
    </r>
  </si>
  <si>
    <t>恢复茶产业道路建设，保障主导产业发展，受益脱贫户及监测户16户56人，户均增收800元。</t>
  </si>
  <si>
    <t>毛家台至止风梁灾后恢复重建工程（核桃园基地续建）</t>
  </si>
  <si>
    <r>
      <rPr>
        <sz val="10"/>
        <color theme="1"/>
        <rFont val="仿宋_GB2312"/>
        <charset val="134"/>
      </rPr>
      <t>核桃园基地建设，修复面板184</t>
    </r>
    <r>
      <rPr>
        <sz val="10"/>
        <color theme="1"/>
        <rFont val="宋体"/>
        <charset val="134"/>
      </rPr>
      <t>㎡</t>
    </r>
    <r>
      <rPr>
        <sz val="10"/>
        <color theme="1"/>
        <rFont val="仿宋_GB2312"/>
        <charset val="134"/>
      </rPr>
      <t>，水沟30m等。</t>
    </r>
  </si>
  <si>
    <t>止凤村</t>
  </si>
  <si>
    <t>恢复核桃产业道路建设，保障主导产业发展，受益脱贫户及监测户8户22人，户均增收1000元。</t>
  </si>
  <si>
    <t>唐家至桐梁灾后恢复重建工程（茶产业路续建）</t>
  </si>
  <si>
    <r>
      <rPr>
        <sz val="10"/>
        <color theme="1"/>
        <rFont val="仿宋_GB2312"/>
        <charset val="134"/>
      </rPr>
      <t>茶叶基地建设，修建挡墙800m</t>
    </r>
    <r>
      <rPr>
        <sz val="10"/>
        <color theme="1"/>
        <rFont val="宋体"/>
        <charset val="134"/>
      </rPr>
      <t>³</t>
    </r>
    <r>
      <rPr>
        <sz val="10"/>
        <color theme="1"/>
        <rFont val="仿宋_GB2312"/>
        <charset val="134"/>
      </rPr>
      <t>，路面367</t>
    </r>
    <r>
      <rPr>
        <sz val="10"/>
        <color theme="1"/>
        <rFont val="宋体"/>
        <charset val="134"/>
      </rPr>
      <t>㎡</t>
    </r>
    <r>
      <rPr>
        <sz val="10"/>
        <color theme="1"/>
        <rFont val="仿宋_GB2312"/>
        <charset val="134"/>
      </rPr>
      <t>，波形梁护栏124m，水沟10m等。</t>
    </r>
  </si>
  <si>
    <t>竹山村</t>
  </si>
  <si>
    <t>恢复茶产业道路建设，保障主导产业发展，受益脱贫户及监测户15户51人，户均增收800元。</t>
  </si>
  <si>
    <t>渔紫路口至快活村九组河坝灾后恢复重建工程（食用菌产业路续建）</t>
  </si>
  <si>
    <r>
      <rPr>
        <sz val="10"/>
        <color theme="1"/>
        <rFont val="仿宋_GB2312"/>
        <charset val="134"/>
      </rPr>
      <t>食用菌基地建设，修建挡墙2580.35m</t>
    </r>
    <r>
      <rPr>
        <sz val="10"/>
        <color theme="1"/>
        <rFont val="宋体"/>
        <charset val="134"/>
      </rPr>
      <t>³</t>
    </r>
    <r>
      <rPr>
        <sz val="10"/>
        <color theme="1"/>
        <rFont val="仿宋_GB2312"/>
        <charset val="134"/>
      </rPr>
      <t>，修复路面364</t>
    </r>
    <r>
      <rPr>
        <sz val="10"/>
        <color theme="1"/>
        <rFont val="宋体"/>
        <charset val="134"/>
      </rPr>
      <t>㎡</t>
    </r>
    <r>
      <rPr>
        <sz val="10"/>
        <color theme="1"/>
        <rFont val="仿宋_GB2312"/>
        <charset val="134"/>
      </rPr>
      <t>，水沟110m等。</t>
    </r>
  </si>
  <si>
    <t>鲁家村</t>
  </si>
  <si>
    <t>恢复食用菌产业道路建设，保障主导产业发展，受益脱贫户及监测户14户47人，户均增收800元。</t>
  </si>
  <si>
    <t>瓦庙镇至沙坝灾后恢复重建工程（中药材产业路续建）</t>
  </si>
  <si>
    <r>
      <rPr>
        <sz val="10"/>
        <color theme="1"/>
        <rFont val="仿宋_GB2312"/>
        <charset val="134"/>
      </rPr>
      <t>中药材（大黄）基地建设，修复路面553.76</t>
    </r>
    <r>
      <rPr>
        <sz val="10"/>
        <color theme="1"/>
        <rFont val="宋体"/>
        <charset val="134"/>
      </rPr>
      <t>㎡</t>
    </r>
    <r>
      <rPr>
        <sz val="10"/>
        <color theme="1"/>
        <rFont val="仿宋_GB2312"/>
        <charset val="134"/>
      </rPr>
      <t>，水沟200m，波形梁护栏100m等。</t>
    </r>
  </si>
  <si>
    <t>新民村</t>
  </si>
  <si>
    <t>恢复中药材产业道路建设，保障主导产业发展，受益脱贫户及监测户18户58人，户均增收700元。</t>
  </si>
  <si>
    <t>赵溪沟口至白河垭灾后恢复重建工程（茶产业路续建）</t>
  </si>
  <si>
    <r>
      <rPr>
        <sz val="10"/>
        <color theme="1"/>
        <rFont val="仿宋_GB2312"/>
        <charset val="134"/>
      </rPr>
      <t>茶叶基地建设，修建挡墙1400m</t>
    </r>
    <r>
      <rPr>
        <sz val="10"/>
        <color theme="1"/>
        <rFont val="宋体"/>
        <charset val="134"/>
      </rPr>
      <t>³</t>
    </r>
    <r>
      <rPr>
        <sz val="10"/>
        <color theme="1"/>
        <rFont val="仿宋_GB2312"/>
        <charset val="134"/>
      </rPr>
      <t>，修复路面72</t>
    </r>
    <r>
      <rPr>
        <sz val="10"/>
        <color theme="1"/>
        <rFont val="宋体"/>
        <charset val="134"/>
      </rPr>
      <t>㎡</t>
    </r>
    <r>
      <rPr>
        <sz val="10"/>
        <color theme="1"/>
        <rFont val="仿宋_GB2312"/>
        <charset val="134"/>
      </rPr>
      <t>，波形梁护栏164m等。</t>
    </r>
  </si>
  <si>
    <t>赵溪村</t>
  </si>
  <si>
    <t>恢复茶产业道路建设，保障主导产业发展，受益脱贫户及监测户16户55人，户均增收800元。</t>
  </si>
  <si>
    <t>燎原乡政府至麦坪灾后恢复重建工程（养猪产业路续建）</t>
  </si>
  <si>
    <r>
      <rPr>
        <sz val="10"/>
        <color theme="1"/>
        <rFont val="仿宋_GB2312"/>
        <charset val="134"/>
      </rPr>
      <t>生猪养殖基地建设，修复路面1200</t>
    </r>
    <r>
      <rPr>
        <sz val="10"/>
        <color theme="1"/>
        <rFont val="宋体"/>
        <charset val="134"/>
      </rPr>
      <t>㎡</t>
    </r>
    <r>
      <rPr>
        <sz val="10"/>
        <color theme="1"/>
        <rFont val="仿宋_GB2312"/>
        <charset val="134"/>
      </rPr>
      <t>，水沟300m，公路桥1座（新建一座2-10m的现浇实心板桥，桥梁净宽 4.5m，总宽 5.5m，桥梁长度为 27.02m，荷载：公路-Ⅱ级），便民桥2座（桥长 23.04m，桥宽 2.5m。新建桥梁长度为 36.02m，结构形式为 3×10m 现浇钢筋混凝土实心板，桥梁总宽 3.0m=净 2.5m+2×0.25m（钢管护栏）荷载：3.5KN/m2 ）。</t>
    </r>
  </si>
  <si>
    <t>恢复养殖产业道路建设，保障主导产业发展，受益脱贫户及监测户22户68人，户均增收700元。</t>
  </si>
  <si>
    <t>燎原村委会至金竹园灾后恢复重建工程（食用菌产业路续建）</t>
  </si>
  <si>
    <r>
      <rPr>
        <sz val="10"/>
        <color theme="1"/>
        <rFont val="仿宋_GB2312"/>
        <charset val="134"/>
      </rPr>
      <t>食用菌基地建设，修建挡墙1550m</t>
    </r>
    <r>
      <rPr>
        <sz val="10"/>
        <color theme="1"/>
        <rFont val="宋体"/>
        <charset val="134"/>
      </rPr>
      <t>³</t>
    </r>
    <r>
      <rPr>
        <sz val="10"/>
        <color theme="1"/>
        <rFont val="仿宋_GB2312"/>
        <charset val="134"/>
      </rPr>
      <t>，修复面板1672</t>
    </r>
    <r>
      <rPr>
        <sz val="10"/>
        <color theme="1"/>
        <rFont val="宋体"/>
        <charset val="134"/>
      </rPr>
      <t>㎡</t>
    </r>
    <r>
      <rPr>
        <sz val="10"/>
        <color theme="1"/>
        <rFont val="仿宋_GB2312"/>
        <charset val="134"/>
      </rPr>
      <t>，水沟148m，便民桥1座（圆管涵管节和帽石采用 C30 混凝土，管基采用 C20 混凝土,圆管涵洞口及洞口结合部分均采用 M7.5 浆砌片石，石料强度大于 MU30），波形梁护栏144m，示警桩39根。</t>
    </r>
  </si>
  <si>
    <t>燎原村</t>
  </si>
  <si>
    <t>恢复食用菌产业道路建设，保障主导产业发展，受益脱贫户及监测户18户57人，户均增收700元。</t>
  </si>
  <si>
    <t>码头至金塘灾后恢复重建工程（茶产业路续建）</t>
  </si>
  <si>
    <r>
      <rPr>
        <sz val="10"/>
        <color theme="1"/>
        <rFont val="仿宋_GB2312"/>
        <charset val="134"/>
      </rPr>
      <t>茶叶基地建设，修建1230m</t>
    </r>
    <r>
      <rPr>
        <sz val="10"/>
        <color theme="1"/>
        <rFont val="宋体"/>
        <charset val="134"/>
      </rPr>
      <t>³</t>
    </r>
    <r>
      <rPr>
        <sz val="10"/>
        <color theme="1"/>
        <rFont val="仿宋_GB2312"/>
        <charset val="134"/>
      </rPr>
      <t>挡墙，修复路面2088</t>
    </r>
    <r>
      <rPr>
        <sz val="10"/>
        <color theme="1"/>
        <rFont val="宋体"/>
        <charset val="134"/>
      </rPr>
      <t>㎡</t>
    </r>
    <r>
      <rPr>
        <sz val="10"/>
        <color theme="1"/>
        <rFont val="仿宋_GB2312"/>
        <charset val="134"/>
      </rPr>
      <t>，水沟50.11m</t>
    </r>
    <r>
      <rPr>
        <sz val="10"/>
        <color theme="1"/>
        <rFont val="宋体"/>
        <charset val="134"/>
      </rPr>
      <t>³</t>
    </r>
    <r>
      <rPr>
        <sz val="10"/>
        <color theme="1"/>
        <rFont val="仿宋_GB2312"/>
        <charset val="134"/>
      </rPr>
      <t>等。</t>
    </r>
  </si>
  <si>
    <t>恢复茶产业道路建设，保障主导产业发展，受益脱贫户及监测户15户53人，户均增收800元。</t>
  </si>
  <si>
    <t>洄水至连沟灾后恢复重建工程（冬桃园基地续建）</t>
  </si>
  <si>
    <r>
      <rPr>
        <sz val="10"/>
        <color theme="1"/>
        <rFont val="仿宋_GB2312"/>
        <charset val="134"/>
      </rPr>
      <t>冬桃园基地建设，修建挡墙1670m</t>
    </r>
    <r>
      <rPr>
        <sz val="10"/>
        <color theme="1"/>
        <rFont val="宋体"/>
        <charset val="134"/>
      </rPr>
      <t>³</t>
    </r>
    <r>
      <rPr>
        <sz val="10"/>
        <color theme="1"/>
        <rFont val="仿宋_GB2312"/>
        <charset val="134"/>
      </rPr>
      <t>，修复路面1241</t>
    </r>
    <r>
      <rPr>
        <sz val="10"/>
        <color theme="1"/>
        <rFont val="宋体"/>
        <charset val="134"/>
      </rPr>
      <t>㎡</t>
    </r>
    <r>
      <rPr>
        <sz val="10"/>
        <color theme="1"/>
        <rFont val="仿宋_GB2312"/>
        <charset val="134"/>
      </rPr>
      <t>，波形梁护栏50m等。</t>
    </r>
  </si>
  <si>
    <t>团堡村
联沟村</t>
  </si>
  <si>
    <t>恢复冬桃产业道路建设，保障主导产业发展，受益脱贫户及监测户19户62人，户均增收800元。</t>
  </si>
  <si>
    <t>向阳镇天生桥村蒋家梁至温家沟灾后恢复重建工程（养牛、养猪、高山蔬菜基地）</t>
  </si>
  <si>
    <r>
      <rPr>
        <sz val="10"/>
        <color theme="1"/>
        <rFont val="仿宋_GB2312"/>
        <charset val="134"/>
      </rPr>
      <t>种养殖基地（养牛、养猪、高山蔬菜）建设，挡墙砌筑3201.36m</t>
    </r>
    <r>
      <rPr>
        <sz val="10"/>
        <color theme="1"/>
        <rFont val="宋体"/>
        <charset val="134"/>
      </rPr>
      <t>³</t>
    </r>
    <r>
      <rPr>
        <sz val="10"/>
        <color theme="1"/>
        <rFont val="仿宋_GB2312"/>
        <charset val="134"/>
      </rPr>
      <t>，C15片石砼436.35m</t>
    </r>
    <r>
      <rPr>
        <sz val="10"/>
        <color theme="1"/>
        <rFont val="宋体"/>
        <charset val="134"/>
      </rPr>
      <t>³</t>
    </r>
    <r>
      <rPr>
        <sz val="10"/>
        <color theme="1"/>
        <rFont val="仿宋_GB2312"/>
        <charset val="134"/>
      </rPr>
      <t>，修复路面1013</t>
    </r>
    <r>
      <rPr>
        <sz val="10"/>
        <color theme="1"/>
        <rFont val="宋体"/>
        <charset val="134"/>
      </rPr>
      <t>㎡</t>
    </r>
    <r>
      <rPr>
        <sz val="10"/>
        <color theme="1"/>
        <rFont val="仿宋_GB2312"/>
        <charset val="134"/>
      </rPr>
      <t>，软基回填600m</t>
    </r>
    <r>
      <rPr>
        <sz val="10"/>
        <color theme="1"/>
        <rFont val="宋体"/>
        <charset val="134"/>
      </rPr>
      <t>³</t>
    </r>
    <r>
      <rPr>
        <sz val="10"/>
        <color theme="1"/>
        <rFont val="仿宋_GB2312"/>
        <charset val="134"/>
      </rPr>
      <t>，三角形边沟241m，1-4盖板涵1道，1-1.5盖板涵1道，配套波形梁50m。</t>
    </r>
  </si>
  <si>
    <t>恢复蔬菜种植产业道路建设，保障主导产业发展，受益脱贫户及监测户25户78人，户均增收700元。</t>
  </si>
  <si>
    <t>向阳镇显钟村灾后恢复重建工程（茶叶基地）</t>
  </si>
  <si>
    <r>
      <rPr>
        <sz val="10"/>
        <color theme="1"/>
        <rFont val="仿宋_GB2312"/>
        <charset val="134"/>
      </rPr>
      <t>茶叶基地建设，挡墙砌筑2402.982m</t>
    </r>
    <r>
      <rPr>
        <sz val="10"/>
        <color theme="1"/>
        <rFont val="宋体"/>
        <charset val="134"/>
      </rPr>
      <t>³</t>
    </r>
    <r>
      <rPr>
        <sz val="10"/>
        <color theme="1"/>
        <rFont val="仿宋_GB2312"/>
        <charset val="134"/>
      </rPr>
      <t>，清理塌方870m</t>
    </r>
    <r>
      <rPr>
        <sz val="10"/>
        <color theme="1"/>
        <rFont val="宋体"/>
        <charset val="134"/>
      </rPr>
      <t>³</t>
    </r>
    <r>
      <rPr>
        <sz val="10"/>
        <color theme="1"/>
        <rFont val="仿宋_GB2312"/>
        <charset val="134"/>
      </rPr>
      <t>，修复路面676</t>
    </r>
    <r>
      <rPr>
        <sz val="10"/>
        <color theme="1"/>
        <rFont val="宋体"/>
        <charset val="134"/>
      </rPr>
      <t>㎡</t>
    </r>
    <r>
      <rPr>
        <sz val="10"/>
        <color theme="1"/>
        <rFont val="仿宋_GB2312"/>
        <charset val="134"/>
      </rPr>
      <t>，三角形边沟153m，截水沟120m，圆管涵1道，1-4盖板涵1座。</t>
    </r>
  </si>
  <si>
    <t>显钟村</t>
  </si>
  <si>
    <t>向阳镇钟林村灾后恢复重建工程（魔芋、茶叶基地）</t>
  </si>
  <si>
    <r>
      <rPr>
        <sz val="10"/>
        <color theme="1"/>
        <rFont val="仿宋_GB2312"/>
        <charset val="134"/>
      </rPr>
      <t>种植（茶业、魔芋）基地建设，挡墙砌筑2228m</t>
    </r>
    <r>
      <rPr>
        <sz val="10"/>
        <color theme="1"/>
        <rFont val="宋体"/>
        <charset val="134"/>
      </rPr>
      <t>³</t>
    </r>
    <r>
      <rPr>
        <sz val="10"/>
        <color theme="1"/>
        <rFont val="仿宋_GB2312"/>
        <charset val="134"/>
      </rPr>
      <t>，修复路面14</t>
    </r>
    <r>
      <rPr>
        <sz val="10"/>
        <color theme="1"/>
        <rFont val="宋体"/>
        <charset val="134"/>
      </rPr>
      <t>㎡</t>
    </r>
    <r>
      <rPr>
        <sz val="10"/>
        <color theme="1"/>
        <rFont val="仿宋_GB2312"/>
        <charset val="134"/>
      </rPr>
      <t>，圆管涵1道,三角形边沟125m,铅丝笼23m。</t>
    </r>
  </si>
  <si>
    <t>钟林村</t>
  </si>
  <si>
    <t>恢复魔芋产业道路建设，保障主导产业发展，受益脱贫户及监测户18户59人，户均增收700元。</t>
  </si>
  <si>
    <t>向阳镇月池村灾后恢复重建工程（茶叶、中药材基地）</t>
  </si>
  <si>
    <r>
      <rPr>
        <sz val="10"/>
        <color theme="1"/>
        <rFont val="仿宋_GB2312"/>
        <charset val="134"/>
      </rPr>
      <t>种植（茶叶、中药材）产业基地建设，挡墙砌筑977m</t>
    </r>
    <r>
      <rPr>
        <sz val="10"/>
        <color theme="1"/>
        <rFont val="宋体"/>
        <charset val="134"/>
      </rPr>
      <t>³</t>
    </r>
    <r>
      <rPr>
        <sz val="10"/>
        <color theme="1"/>
        <rFont val="仿宋_GB2312"/>
        <charset val="134"/>
      </rPr>
      <t>，C25片石砼320m</t>
    </r>
    <r>
      <rPr>
        <sz val="10"/>
        <color theme="1"/>
        <rFont val="宋体"/>
        <charset val="134"/>
      </rPr>
      <t>³</t>
    </r>
    <r>
      <rPr>
        <sz val="10"/>
        <color theme="1"/>
        <rFont val="仿宋_GB2312"/>
        <charset val="134"/>
      </rPr>
      <t>，M5砂浆填充200m</t>
    </r>
    <r>
      <rPr>
        <sz val="10"/>
        <color theme="1"/>
        <rFont val="宋体"/>
        <charset val="134"/>
      </rPr>
      <t>³</t>
    </r>
    <r>
      <rPr>
        <sz val="10"/>
        <color theme="1"/>
        <rFont val="仿宋_GB2312"/>
        <charset val="134"/>
      </rPr>
      <t>，修复路面182</t>
    </r>
    <r>
      <rPr>
        <sz val="10"/>
        <color theme="1"/>
        <rFont val="宋体"/>
        <charset val="134"/>
      </rPr>
      <t>㎡</t>
    </r>
    <r>
      <rPr>
        <sz val="10"/>
        <color theme="1"/>
        <rFont val="仿宋_GB2312"/>
        <charset val="134"/>
      </rPr>
      <t>，矩形盖板7m，圆管涵4道。</t>
    </r>
  </si>
  <si>
    <t>月池村</t>
  </si>
  <si>
    <t>恢复中药材产业道路建设，保障主导产业发展，受益脱贫户及监测户17户55人，户均增收700元。</t>
  </si>
  <si>
    <t>麻柳街至书堰灾后恢复重建工程（茶产业路续建）</t>
  </si>
  <si>
    <r>
      <rPr>
        <sz val="10"/>
        <color theme="1"/>
        <rFont val="仿宋_GB2312"/>
        <charset val="134"/>
      </rPr>
      <t>修建挡墙1200.4m</t>
    </r>
    <r>
      <rPr>
        <sz val="10"/>
        <color theme="1"/>
        <rFont val="宋体"/>
        <charset val="134"/>
      </rPr>
      <t>³</t>
    </r>
    <r>
      <rPr>
        <sz val="10"/>
        <color theme="1"/>
        <rFont val="仿宋_GB2312"/>
        <charset val="134"/>
      </rPr>
      <t>，修复路面320</t>
    </r>
    <r>
      <rPr>
        <sz val="10"/>
        <color theme="1"/>
        <rFont val="宋体"/>
        <charset val="134"/>
      </rPr>
      <t>㎡</t>
    </r>
    <r>
      <rPr>
        <sz val="10"/>
        <color theme="1"/>
        <rFont val="仿宋_GB2312"/>
        <charset val="134"/>
      </rPr>
      <t>，波形梁护栏78m等。</t>
    </r>
  </si>
  <si>
    <t>书堰村</t>
  </si>
  <si>
    <t>恢复茶产业道路建设，保障主导产业发展，受益脱贫户及监测户18户59人，户均增收700元。</t>
  </si>
  <si>
    <t>向阳镇鸡鸣村灾后恢复重建工程（烤烟产业路）</t>
  </si>
  <si>
    <r>
      <rPr>
        <sz val="10"/>
        <color theme="1"/>
        <rFont val="仿宋_GB2312"/>
        <charset val="134"/>
      </rPr>
      <t>挡墙砌筑2057.89m</t>
    </r>
    <r>
      <rPr>
        <sz val="10"/>
        <color theme="1"/>
        <rFont val="宋体"/>
        <charset val="134"/>
      </rPr>
      <t>³</t>
    </r>
    <r>
      <rPr>
        <sz val="10"/>
        <color theme="1"/>
        <rFont val="仿宋_GB2312"/>
        <charset val="134"/>
      </rPr>
      <t>，C15片石砼853.6m</t>
    </r>
    <r>
      <rPr>
        <sz val="10"/>
        <color theme="1"/>
        <rFont val="宋体"/>
        <charset val="134"/>
      </rPr>
      <t>³</t>
    </r>
    <r>
      <rPr>
        <sz val="10"/>
        <color theme="1"/>
        <rFont val="仿宋_GB2312"/>
        <charset val="134"/>
      </rPr>
      <t>，清理塌方1175m</t>
    </r>
    <r>
      <rPr>
        <sz val="10"/>
        <color theme="1"/>
        <rFont val="宋体"/>
        <charset val="134"/>
      </rPr>
      <t>³</t>
    </r>
    <r>
      <rPr>
        <sz val="10"/>
        <color theme="1"/>
        <rFont val="仿宋_GB2312"/>
        <charset val="134"/>
      </rPr>
      <t>，修复路面600</t>
    </r>
    <r>
      <rPr>
        <sz val="10"/>
        <color theme="1"/>
        <rFont val="宋体"/>
        <charset val="134"/>
      </rPr>
      <t>㎡</t>
    </r>
    <r>
      <rPr>
        <sz val="10"/>
        <color theme="1"/>
        <rFont val="仿宋_GB2312"/>
        <charset val="134"/>
      </rPr>
      <t>，三角形边沟141m，盖板涵1-1.51座3道。</t>
    </r>
  </si>
  <si>
    <t>恢复烤烟产业道路建设，保障主导产业发展，受益脱贫户及监测户18户58人，户均增收700元。</t>
  </si>
  <si>
    <t>柏杨村产业道路建设项目</t>
  </si>
  <si>
    <t>路基拓宽及硬化产业道路2公里。</t>
  </si>
  <si>
    <t>柏杨村</t>
  </si>
  <si>
    <t>项目建成后185户568人受益，其中脱贫户32户103人。</t>
  </si>
  <si>
    <t>紫阳县2022年楠木村饮水安全巩固提升工程</t>
  </si>
  <si>
    <r>
      <rPr>
        <sz val="10"/>
        <color theme="1"/>
        <rFont val="仿宋_GB2312"/>
        <charset val="134"/>
      </rPr>
      <t>新建取水枢纽1座，集水井1座，沉砂池1座；铺设φ40PE输水管道580m，φ50PE输水管道80m，φ63PE输水管道260m，φ90PE输水管道132m，阀井10座；新建10m</t>
    </r>
    <r>
      <rPr>
        <sz val="10"/>
        <color theme="1"/>
        <rFont val="宋体"/>
        <charset val="134"/>
      </rPr>
      <t>³</t>
    </r>
    <r>
      <rPr>
        <sz val="10"/>
        <color theme="1"/>
        <rFont val="仿宋_GB2312"/>
        <charset val="134"/>
      </rPr>
      <t>过滤蓄水池3座，改造10m3蓄水池1座；新建慢滤池1座，300m3蓄水池2座，泵房4m2，挡墙长108m，潜水泵2台；铺设配水管道φ32PE管740m，φ50PE管3690m，阀井22座。</t>
    </r>
  </si>
  <si>
    <t>楠木村</t>
  </si>
  <si>
    <t>王圣敏</t>
  </si>
  <si>
    <t>0915—4422536</t>
  </si>
  <si>
    <t>提升人居环境，完善基础设施，保障饮水安全</t>
  </si>
  <si>
    <t>巩固提升498人，其中已脱贫户76户219人</t>
  </si>
  <si>
    <t>紫阳县2022年新田村饮水安全巩固提升工程</t>
  </si>
  <si>
    <t>取水坝改造1处；更换安装输水管道φ40PE管500m，φ50PE管1800m。</t>
  </si>
  <si>
    <t>新田村</t>
  </si>
  <si>
    <t>巩固提升260人饮水安全，其中已脱贫户3户3人</t>
  </si>
  <si>
    <t>紫阳县2022年富家村饮水安全巩固提升工程</t>
  </si>
  <si>
    <r>
      <rPr>
        <sz val="10"/>
        <color theme="1"/>
        <rFont val="仿宋_GB2312"/>
        <charset val="134"/>
      </rPr>
      <t>新建渗水池1座；取水枢纽1座；缓释消毒器2台，新建5m</t>
    </r>
    <r>
      <rPr>
        <sz val="10"/>
        <color theme="1"/>
        <rFont val="宋体"/>
        <charset val="134"/>
      </rPr>
      <t>³</t>
    </r>
    <r>
      <rPr>
        <sz val="10"/>
        <color theme="1"/>
        <rFont val="仿宋_GB2312"/>
        <charset val="134"/>
      </rPr>
      <t>过滤蓄水池2座，10m</t>
    </r>
    <r>
      <rPr>
        <sz val="10"/>
        <color theme="1"/>
        <rFont val="宋体"/>
        <charset val="134"/>
      </rPr>
      <t>³</t>
    </r>
    <r>
      <rPr>
        <sz val="10"/>
        <color theme="1"/>
        <rFont val="仿宋_GB2312"/>
        <charset val="134"/>
      </rPr>
      <t>过滤蓄水池1座，更换潜水泵1台，更换安装配水管道φ50PE管650m，φ40PE管146m，φ32PE管530m，φ25PE管1200m。</t>
    </r>
  </si>
  <si>
    <t>富家村</t>
  </si>
  <si>
    <t>巩固提升261人饮水安全，其中已脱贫户51户187人</t>
  </si>
  <si>
    <t>紫阳县2022年新桃村饮水安全巩固提升工程</t>
  </si>
  <si>
    <r>
      <rPr>
        <sz val="10"/>
        <color theme="1"/>
        <rFont val="仿宋_GB2312"/>
        <charset val="134"/>
      </rPr>
      <t>新建坝体及挡墙的截渗墙（4m），加高坝左岸挡墙（2m，加高0.5m）；新增坝前滤料，增设取水管道φ200PE管（0.8Mpa）1m，新建集水井1座；铺设输水管道φ75PE管（0.8Mpa）30m；新建过滤池1座；新建30m</t>
    </r>
    <r>
      <rPr>
        <sz val="10"/>
        <color theme="1"/>
        <rFont val="宋体"/>
        <charset val="134"/>
      </rPr>
      <t>³</t>
    </r>
    <r>
      <rPr>
        <sz val="10"/>
        <color theme="1"/>
        <rFont val="仿宋_GB2312"/>
        <charset val="134"/>
      </rPr>
      <t>蓄水池1座；更换φ63PE配水管道700m；新建取水枢纽1座，阀井1座，新建抽水泵进水池1座，安装水泵1台；新铺输（抽）水管道500m，管道为φ40PE管（1.6Mpa）；新建5m</t>
    </r>
    <r>
      <rPr>
        <sz val="10"/>
        <color theme="1"/>
        <rFont val="宋体"/>
        <charset val="134"/>
      </rPr>
      <t>³</t>
    </r>
    <r>
      <rPr>
        <sz val="10"/>
        <color theme="1"/>
        <rFont val="仿宋_GB2312"/>
        <charset val="134"/>
      </rPr>
      <t>蓄水池1座。铺设配水管道φ25PE管（1.6Mpa）100m。</t>
    </r>
  </si>
  <si>
    <t>新桃村</t>
  </si>
  <si>
    <t>巩固提升855人饮水安全，其中已脱贫户160户516人</t>
  </si>
  <si>
    <t>紫阳县2022年和平村饮水安全巩固提升工程</t>
  </si>
  <si>
    <r>
      <rPr>
        <sz val="10"/>
        <color theme="1"/>
        <rFont val="仿宋_GB2312"/>
        <charset val="134"/>
      </rPr>
      <t>新建取水枢纽3座，改造加固10m</t>
    </r>
    <r>
      <rPr>
        <sz val="10"/>
        <color theme="1"/>
        <rFont val="宋体"/>
        <charset val="134"/>
      </rPr>
      <t>³</t>
    </r>
    <r>
      <rPr>
        <sz val="10"/>
        <color theme="1"/>
        <rFont val="仿宋_GB2312"/>
        <charset val="134"/>
      </rPr>
      <t>蓄水池1座，缓释消毒设备1台，铺设安装φ63管道50m；φ50管道960m；φ40管道550m；φ32管道470m；φ20分散管道1000m，φ25引水管道1600m，φ20管道1000m。</t>
    </r>
  </si>
  <si>
    <t>巩固提升183人饮水安全，其中已脱贫户26户112人</t>
  </si>
  <si>
    <t>紫阳县2022年太平村饮水安全巩固提升工程</t>
  </si>
  <si>
    <r>
      <rPr>
        <sz val="10"/>
        <color theme="1"/>
        <rFont val="仿宋_GB2312"/>
        <charset val="134"/>
      </rPr>
      <t>新建取水枢纽2处；新建5m</t>
    </r>
    <r>
      <rPr>
        <sz val="10"/>
        <color theme="1"/>
        <rFont val="宋体"/>
        <charset val="134"/>
      </rPr>
      <t>³</t>
    </r>
    <r>
      <rPr>
        <sz val="10"/>
        <color theme="1"/>
        <rFont val="仿宋_GB2312"/>
        <charset val="134"/>
      </rPr>
      <t>过滤池1座；新建20m</t>
    </r>
    <r>
      <rPr>
        <sz val="10"/>
        <color theme="1"/>
        <rFont val="宋体"/>
        <charset val="134"/>
      </rPr>
      <t>³</t>
    </r>
    <r>
      <rPr>
        <sz val="10"/>
        <color theme="1"/>
        <rFont val="仿宋_GB2312"/>
        <charset val="134"/>
      </rPr>
      <t>蓄水池1座；新建5m</t>
    </r>
    <r>
      <rPr>
        <sz val="10"/>
        <color theme="1"/>
        <rFont val="宋体"/>
        <charset val="134"/>
      </rPr>
      <t>³</t>
    </r>
    <r>
      <rPr>
        <sz val="10"/>
        <color theme="1"/>
        <rFont val="仿宋_GB2312"/>
        <charset val="134"/>
      </rPr>
      <t>蓄水池1座；铺设φ50PE引水管1150m；铺设φ25PE引水管900m；铺设φ40PE管3000m。</t>
    </r>
  </si>
  <si>
    <t>巩固提升165人饮水安全，其中已脱贫户43户126人</t>
  </si>
  <si>
    <t>紫阳县2022年青中村饮水安全巩固提升工程</t>
  </si>
  <si>
    <r>
      <rPr>
        <sz val="10"/>
        <color theme="1"/>
        <rFont val="仿宋_GB2312"/>
        <charset val="134"/>
      </rPr>
      <t>铺设φ50PE抽水管道650m，配套电缆100m，配套200QJ5-144/8潜水泵1台，备自动控制系统1套。新建泵站管理房1座，安装爬梯一副（高3.5m）；新建过滤池1座，加固20m</t>
    </r>
    <r>
      <rPr>
        <sz val="10"/>
        <color theme="1"/>
        <rFont val="宋体"/>
        <charset val="134"/>
      </rPr>
      <t>³</t>
    </r>
    <r>
      <rPr>
        <sz val="10"/>
        <color theme="1"/>
        <rFont val="仿宋_GB2312"/>
        <charset val="134"/>
      </rPr>
      <t>蓄水池1座；坝肩防渗加固，拆除重建坝前集水井；更换过滤池滤料。</t>
    </r>
  </si>
  <si>
    <t>青中村</t>
  </si>
  <si>
    <t>巩固提升328人饮水安全，其中已脱贫户41户129人</t>
  </si>
  <si>
    <t>紫阳县2022年西门河村饮水安全巩固提升工程</t>
  </si>
  <si>
    <r>
      <rPr>
        <sz val="10"/>
        <color theme="1"/>
        <rFont val="仿宋_GB2312"/>
        <charset val="134"/>
      </rPr>
      <t>已成10m</t>
    </r>
    <r>
      <rPr>
        <sz val="10"/>
        <color theme="1"/>
        <rFont val="宋体"/>
        <charset val="134"/>
      </rPr>
      <t>³</t>
    </r>
    <r>
      <rPr>
        <sz val="10"/>
        <color theme="1"/>
        <rFont val="仿宋_GB2312"/>
        <charset val="134"/>
      </rPr>
      <t>清水池防渗加固，新建消毒保护井，配备消毒设备1套；更换安装φ50PE管道300m。φ20PE管1000m。</t>
    </r>
  </si>
  <si>
    <t>西门河村</t>
  </si>
  <si>
    <t>巩固提升125人饮水安全，其中已脱贫户5户18人</t>
  </si>
  <si>
    <t>紫阳县2022年双坪村高家湾饮水安全巩固提升工程</t>
  </si>
  <si>
    <r>
      <rPr>
        <sz val="10"/>
        <color theme="1"/>
        <rFont val="仿宋_GB2312"/>
        <charset val="134"/>
      </rPr>
      <t>新建取水枢纽2座；引水管道更换φ40PE管100m，φ50PE管20m，输水管道改线500m；已成过滤蓄水池防渗加固，新建10m</t>
    </r>
    <r>
      <rPr>
        <sz val="10"/>
        <color theme="1"/>
        <rFont val="宋体"/>
        <charset val="134"/>
      </rPr>
      <t>³</t>
    </r>
    <r>
      <rPr>
        <sz val="10"/>
        <color theme="1"/>
        <rFont val="仿宋_GB2312"/>
        <charset val="134"/>
      </rPr>
      <t>过滤蓄水池1座；更换配水管道φ32PE管1200m，φ25PE管800m，φ50PE管180m。</t>
    </r>
  </si>
  <si>
    <t>巩固提升35人饮水安全，其中已脱贫户6户22人</t>
  </si>
  <si>
    <t>紫阳县2022年双坪村安置点饮水安全巩固提升工程</t>
  </si>
  <si>
    <t>安装铺设φ90PE配水管道310m。</t>
  </si>
  <si>
    <t>巩固提升361人饮水安全，其中已脱贫户38户66人</t>
  </si>
  <si>
    <t>紫阳县2022年塘么子沟村饮水安全巩固提升工程</t>
  </si>
  <si>
    <r>
      <rPr>
        <sz val="10"/>
        <color theme="1"/>
        <rFont val="仿宋_GB2312"/>
        <charset val="134"/>
      </rPr>
      <t>新建拦水坝1座，新建集水池1座；铺设φ50PE引水管道3200m，φ40输水管1800m；拆除老水塔1座，新建5m</t>
    </r>
    <r>
      <rPr>
        <sz val="10"/>
        <color theme="1"/>
        <rFont val="宋体"/>
        <charset val="134"/>
      </rPr>
      <t>³</t>
    </r>
    <r>
      <rPr>
        <sz val="10"/>
        <color theme="1"/>
        <rFont val="仿宋_GB2312"/>
        <charset val="134"/>
      </rPr>
      <t>水池1座，铺设φ40配水管2700m。</t>
    </r>
  </si>
  <si>
    <t>巩固提升263人饮水安全，其中已脱贫户33户81人</t>
  </si>
  <si>
    <t>紫阳县2022年塘么子沟村供水管网改造工程</t>
  </si>
  <si>
    <t>安装铺设φ75PE配水管道1097m。</t>
  </si>
  <si>
    <t>巩固提升1155人饮水安全，其中已脱贫户69户235人</t>
  </si>
  <si>
    <t>紫阳县2022年木王村饮水安全巩固提升工程</t>
  </si>
  <si>
    <r>
      <rPr>
        <sz val="10"/>
        <color theme="1"/>
        <rFont val="仿宋_GB2312"/>
        <charset val="134"/>
      </rPr>
      <t>1.新建拦水坝3座，维修拦水坝1座；2.新建3m</t>
    </r>
    <r>
      <rPr>
        <sz val="10"/>
        <color theme="1"/>
        <rFont val="宋体"/>
        <charset val="134"/>
      </rPr>
      <t>³</t>
    </r>
    <r>
      <rPr>
        <sz val="10"/>
        <color theme="1"/>
        <rFont val="仿宋_GB2312"/>
        <charset val="134"/>
      </rPr>
      <t>沉砂池1座；3、铺设安装输水管DN63PE管60m，DN50PE管150m，DN40PE管950m。</t>
    </r>
  </si>
  <si>
    <t>巩固提升1328人饮水安全，其中已脱贫户153户568人</t>
  </si>
  <si>
    <t>紫阳县2022年东木镇关庙村饮水安全巩固提升工程</t>
  </si>
  <si>
    <r>
      <rPr>
        <sz val="10"/>
        <color theme="1"/>
        <rFont val="仿宋_GB2312"/>
        <charset val="134"/>
      </rPr>
      <t>1.拦水坝4座；2.沉砂池2座；3.50m</t>
    </r>
    <r>
      <rPr>
        <sz val="10"/>
        <color theme="1"/>
        <rFont val="宋体"/>
        <charset val="134"/>
      </rPr>
      <t>³</t>
    </r>
    <r>
      <rPr>
        <sz val="10"/>
        <color theme="1"/>
        <rFont val="仿宋_GB2312"/>
        <charset val="134"/>
      </rPr>
      <t>清水池1座；4.输水管300m，配水管2300m；5.消毒设备1台。</t>
    </r>
  </si>
  <si>
    <t>巩固提升560人饮水安全，其中已脱贫户40户210人</t>
  </si>
  <si>
    <t>紫阳县2022年军农村饮水安全巩固提升工程</t>
  </si>
  <si>
    <t>1.拦水坝1座；2.铺设安装DN63PE管100m，DN25PE管2000m。</t>
  </si>
  <si>
    <t>巩固提升490人饮水安全，其中已脱贫户140户423人</t>
  </si>
  <si>
    <t>紫阳县2022年麦坪村饮水安全巩固提升工程</t>
  </si>
  <si>
    <r>
      <rPr>
        <sz val="10"/>
        <color theme="1"/>
        <rFont val="仿宋_GB2312"/>
        <charset val="134"/>
      </rPr>
      <t>1.20m</t>
    </r>
    <r>
      <rPr>
        <sz val="10"/>
        <color theme="1"/>
        <rFont val="宋体"/>
        <charset val="134"/>
      </rPr>
      <t>³</t>
    </r>
    <r>
      <rPr>
        <sz val="10"/>
        <color theme="1"/>
        <rFont val="仿宋_GB2312"/>
        <charset val="134"/>
      </rPr>
      <t>蓄水池1座；2.铺设安装输水管100m，铺设安装配水管200m；3.更换水泵1台。</t>
    </r>
  </si>
  <si>
    <t>巩固提升57人饮水安全，其中已脱贫户6户28人</t>
  </si>
  <si>
    <t>紫阳县2022年柏杨村饮水安全巩固提升工程</t>
  </si>
  <si>
    <r>
      <rPr>
        <sz val="10"/>
        <color theme="1"/>
        <rFont val="仿宋_GB2312"/>
        <charset val="134"/>
      </rPr>
      <t>1.拦水坝1座，维修1处；2.沉砂池1座；3.维修50m</t>
    </r>
    <r>
      <rPr>
        <sz val="10"/>
        <color theme="1"/>
        <rFont val="宋体"/>
        <charset val="134"/>
      </rPr>
      <t>³</t>
    </r>
    <r>
      <rPr>
        <sz val="10"/>
        <color theme="1"/>
        <rFont val="仿宋_GB2312"/>
        <charset val="134"/>
      </rPr>
      <t>蓄水池1座；新建30m</t>
    </r>
    <r>
      <rPr>
        <sz val="10"/>
        <color theme="1"/>
        <rFont val="宋体"/>
        <charset val="134"/>
      </rPr>
      <t>³</t>
    </r>
    <r>
      <rPr>
        <sz val="10"/>
        <color theme="1"/>
        <rFont val="仿宋_GB2312"/>
        <charset val="134"/>
      </rPr>
      <t>蓄水池1座，新建10m</t>
    </r>
    <r>
      <rPr>
        <sz val="10"/>
        <color theme="1"/>
        <rFont val="宋体"/>
        <charset val="134"/>
      </rPr>
      <t>³</t>
    </r>
    <r>
      <rPr>
        <sz val="10"/>
        <color theme="1"/>
        <rFont val="仿宋_GB2312"/>
        <charset val="134"/>
      </rPr>
      <t>蓄水池1座4.输水管180m，配水管450m；5.消毒设备1台。</t>
    </r>
  </si>
  <si>
    <t>巩固提升659人饮水安全，其中已脱贫户104户339人</t>
  </si>
  <si>
    <t>紫阳县2022年三官堂村饮水安全巩固提升工程</t>
  </si>
  <si>
    <r>
      <rPr>
        <sz val="10"/>
        <color theme="1"/>
        <rFont val="仿宋_GB2312"/>
        <charset val="134"/>
      </rPr>
      <t>1.水源维修1处；2.新建10m</t>
    </r>
    <r>
      <rPr>
        <sz val="10"/>
        <color theme="1"/>
        <rFont val="宋体"/>
        <charset val="134"/>
      </rPr>
      <t>³</t>
    </r>
    <r>
      <rPr>
        <sz val="10"/>
        <color theme="1"/>
        <rFont val="仿宋_GB2312"/>
        <charset val="134"/>
      </rPr>
      <t>过滤清水池1座；3.铺设安装输水管250m，配水管1800m。</t>
    </r>
  </si>
  <si>
    <t>巩固提升115人饮水安全，其中已脱贫户13户68人</t>
  </si>
  <si>
    <t>紫阳县2022年月桂村饮水安全巩固提升工程</t>
  </si>
  <si>
    <r>
      <rPr>
        <sz val="10"/>
        <color theme="1"/>
        <rFont val="仿宋_GB2312"/>
        <charset val="134"/>
      </rPr>
      <t>1.拦水坝1座；2、新建2.5m</t>
    </r>
    <r>
      <rPr>
        <sz val="10"/>
        <color theme="1"/>
        <rFont val="宋体"/>
        <charset val="134"/>
      </rPr>
      <t>³</t>
    </r>
    <r>
      <rPr>
        <sz val="10"/>
        <color theme="1"/>
        <rFont val="仿宋_GB2312"/>
        <charset val="134"/>
      </rPr>
      <t>过滤池1座；3.缓释消毒设备4台；4.铺设安装输水管100m，配水管1100m。</t>
    </r>
  </si>
  <si>
    <t>巩固提升319人饮水安全，其中已脱贫户54户172人</t>
  </si>
  <si>
    <t>紫阳县2022年红岩村饮水安全巩固提升工程</t>
  </si>
  <si>
    <r>
      <rPr>
        <sz val="10"/>
        <color theme="1"/>
        <rFont val="仿宋_GB2312"/>
        <charset val="134"/>
      </rPr>
      <t>新建取水枢纽2座，改造引水低坝1座，新建20m</t>
    </r>
    <r>
      <rPr>
        <sz val="10"/>
        <color theme="1"/>
        <rFont val="宋体"/>
        <charset val="134"/>
      </rPr>
      <t>³</t>
    </r>
    <r>
      <rPr>
        <sz val="10"/>
        <color theme="1"/>
        <rFont val="仿宋_GB2312"/>
        <charset val="134"/>
      </rPr>
      <t>过滤蓄水池1座，安装缓释消毒设备1套，铺设安装输水管道900m（φ90PE管100m，φ32PE管800m），更换配水管道600m（φ50PE管200m，φ32PE管400m），入户配套φ20PE管1200m。</t>
    </r>
  </si>
  <si>
    <t>红岩村</t>
  </si>
  <si>
    <t>唐帅</t>
  </si>
  <si>
    <t>0915-4986913</t>
  </si>
  <si>
    <t>巩固提升458人饮水安全，其中已脱贫户52户137人</t>
  </si>
  <si>
    <t>紫阳县2022年联丰村饮水安全巩固提升工程</t>
  </si>
  <si>
    <r>
      <rPr>
        <sz val="10"/>
        <color theme="1"/>
        <rFont val="仿宋_GB2312"/>
        <charset val="134"/>
      </rPr>
      <t>新建取水枢纽3座，新建50m</t>
    </r>
    <r>
      <rPr>
        <sz val="10"/>
        <color theme="1"/>
        <rFont val="宋体"/>
        <charset val="134"/>
      </rPr>
      <t>³</t>
    </r>
    <r>
      <rPr>
        <sz val="10"/>
        <color theme="1"/>
        <rFont val="仿宋_GB2312"/>
        <charset val="134"/>
      </rPr>
      <t>蓄水池1座，新建过滤池1座，安装缓释消毒设备1套，铺设输水管道1200m（φ50PE管1100m，φ40PE管100m），新建阀门井3座。</t>
    </r>
  </si>
  <si>
    <t>联丰村</t>
  </si>
  <si>
    <t>巩固提升285人饮水安全，其中已脱贫户20户78人</t>
  </si>
  <si>
    <t>紫阳县2022年楸园村三组饮水安全巩固提升工程</t>
  </si>
  <si>
    <r>
      <rPr>
        <sz val="10"/>
        <color theme="1"/>
        <rFont val="仿宋_GB2312"/>
        <charset val="134"/>
      </rPr>
      <t>新建50m</t>
    </r>
    <r>
      <rPr>
        <sz val="10"/>
        <color theme="1"/>
        <rFont val="宋体"/>
        <charset val="134"/>
      </rPr>
      <t>³</t>
    </r>
    <r>
      <rPr>
        <sz val="10"/>
        <color theme="1"/>
        <rFont val="仿宋_GB2312"/>
        <charset val="134"/>
      </rPr>
      <t>蓄水池1座。</t>
    </r>
  </si>
  <si>
    <t>巩固提升152人饮水安全，其中已脱贫户29户100人</t>
  </si>
  <si>
    <t>紫阳县2022年楸园村五组饮水安全巩固提升工程</t>
  </si>
  <si>
    <r>
      <rPr>
        <sz val="10"/>
        <color theme="1"/>
        <rFont val="仿宋_GB2312"/>
        <charset val="134"/>
      </rPr>
      <t>新建50m</t>
    </r>
    <r>
      <rPr>
        <sz val="10"/>
        <color theme="1"/>
        <rFont val="宋体"/>
        <charset val="134"/>
      </rPr>
      <t>³</t>
    </r>
    <r>
      <rPr>
        <sz val="10"/>
        <color theme="1"/>
        <rFont val="仿宋_GB2312"/>
        <charset val="134"/>
      </rPr>
      <t>圆形蓄水池1座，铺设安装φ40引水管道2000m，安装缓释消毒器1套。</t>
    </r>
  </si>
  <si>
    <t>巩固提升140人饮水安全，其中已脱贫户26户100人</t>
  </si>
  <si>
    <t>紫阳县2022年楸园村七组饮水安全巩固提升工程</t>
  </si>
  <si>
    <r>
      <rPr>
        <sz val="10"/>
        <color theme="1"/>
        <rFont val="仿宋_GB2312"/>
        <charset val="134"/>
      </rPr>
      <t>新建取水枢纽1处，新建泉室1处；铺设输水管道φ63PE输水管道1980m，DN50钢管650m，阀井5座；新建50m</t>
    </r>
    <r>
      <rPr>
        <sz val="10"/>
        <color theme="1"/>
        <rFont val="宋体"/>
        <charset val="134"/>
      </rPr>
      <t>³</t>
    </r>
    <r>
      <rPr>
        <sz val="10"/>
        <color theme="1"/>
        <rFont val="仿宋_GB2312"/>
        <charset val="134"/>
      </rPr>
      <t>蓄水池1座，配套缓释消毒设备1套位于蓄水池顶部，安装1台潜水泵150QJ5-264/22，配套3*50mm电缆线1.1km。</t>
    </r>
  </si>
  <si>
    <t>巩固提升65人饮水安全，其中已脱贫户0户0人</t>
  </si>
  <si>
    <t>紫阳县2022年小红光村饮水安全巩固提升工程</t>
  </si>
  <si>
    <t>新建取水枢纽1座，改造引水低坝1座，铺设输水管3250m（φ63PE管3050m，φ25PE管200m），铺设配水管道3100m（φ50PE管1400m，Φ32PE管700m，Φ25PE管1000m），临河蓄水池挡墙6m。</t>
  </si>
  <si>
    <t>巩固提升319人饮水安全，其中已脱贫户46户148人</t>
  </si>
  <si>
    <t>紫阳县2022年马家庄村饮水安全巩固提升工程</t>
  </si>
  <si>
    <r>
      <rPr>
        <sz val="10"/>
        <color theme="1"/>
        <rFont val="仿宋_GB2312"/>
        <charset val="134"/>
      </rPr>
      <t>新建钢筋砼集水池1座；维修取水枢纽1处，清淤，更换集水井滤料；铺设φ40PE输水管道1430m，阀井4座；新建5m</t>
    </r>
    <r>
      <rPr>
        <sz val="10"/>
        <color theme="1"/>
        <rFont val="宋体"/>
        <charset val="134"/>
      </rPr>
      <t>³</t>
    </r>
    <r>
      <rPr>
        <sz val="10"/>
        <color theme="1"/>
        <rFont val="仿宋_GB2312"/>
        <charset val="134"/>
      </rPr>
      <t>过滤池1座，维修30m</t>
    </r>
    <r>
      <rPr>
        <sz val="10"/>
        <color theme="1"/>
        <rFont val="宋体"/>
        <charset val="134"/>
      </rPr>
      <t>³</t>
    </r>
    <r>
      <rPr>
        <sz val="10"/>
        <color theme="1"/>
        <rFont val="仿宋_GB2312"/>
        <charset val="134"/>
      </rPr>
      <t>砖砌蓄水池1座。</t>
    </r>
  </si>
  <si>
    <t>巩固提升285人饮水安全，其中已脱贫户48户165人</t>
  </si>
  <si>
    <t>紫阳县2022年洞河村饮水安全巩固提升工程</t>
  </si>
  <si>
    <r>
      <rPr>
        <sz val="10"/>
        <color theme="1"/>
        <rFont val="仿宋_GB2312"/>
        <charset val="134"/>
      </rPr>
      <t>新建取水枢纽2座；铺设φ32PE输水管道700m，φ40PE输水管道1200m，阀井5座；新建5m</t>
    </r>
    <r>
      <rPr>
        <sz val="10"/>
        <color theme="1"/>
        <rFont val="宋体"/>
        <charset val="134"/>
      </rPr>
      <t>³</t>
    </r>
    <r>
      <rPr>
        <sz val="10"/>
        <color theme="1"/>
        <rFont val="仿宋_GB2312"/>
        <charset val="134"/>
      </rPr>
      <t>过滤蓄水池1座；铺设配水管道φ32PE管100m，φ25PE管500m，φ20PE管4500m，阀井4座，入户配套6户；新建50m</t>
    </r>
    <r>
      <rPr>
        <sz val="10"/>
        <color theme="1"/>
        <rFont val="宋体"/>
        <charset val="134"/>
      </rPr>
      <t>³</t>
    </r>
    <r>
      <rPr>
        <sz val="10"/>
        <color theme="1"/>
        <rFont val="仿宋_GB2312"/>
        <charset val="134"/>
      </rPr>
      <t>蓄水池。</t>
    </r>
  </si>
  <si>
    <t>洞河村</t>
  </si>
  <si>
    <t>巩固提升93人饮水安全，其中已脱贫户5户21人</t>
  </si>
  <si>
    <t>紫阳县2022年菜园村饮水安全巩固提升工程</t>
  </si>
  <si>
    <r>
      <rPr>
        <sz val="10"/>
        <color theme="1"/>
        <rFont val="仿宋_GB2312"/>
        <charset val="134"/>
      </rPr>
      <t>改造取水枢纽1座，新建3m</t>
    </r>
    <r>
      <rPr>
        <sz val="10"/>
        <color theme="1"/>
        <rFont val="宋体"/>
        <charset val="134"/>
      </rPr>
      <t>³</t>
    </r>
    <r>
      <rPr>
        <sz val="10"/>
        <color theme="1"/>
        <rFont val="仿宋_GB2312"/>
        <charset val="134"/>
      </rPr>
      <t>蓄水池2座，铺设配水管道1000m，为φ25PE管600m，1组安装缓释消毒设备1套，配套散户管道φ20PE管1000m。</t>
    </r>
  </si>
  <si>
    <t>菜园村</t>
  </si>
  <si>
    <t>巩固提升16人饮水安全，其中已脱贫户4户7人</t>
  </si>
  <si>
    <t>紫阳县2022年前河村饮水安全巩固提升工程</t>
  </si>
  <si>
    <r>
      <rPr>
        <sz val="10"/>
        <color theme="1"/>
        <rFont val="仿宋_GB2312"/>
        <charset val="134"/>
      </rPr>
      <t>新建取水枢纽1座，新建5m</t>
    </r>
    <r>
      <rPr>
        <sz val="10"/>
        <color theme="1"/>
        <rFont val="宋体"/>
        <charset val="134"/>
      </rPr>
      <t>³</t>
    </r>
    <r>
      <rPr>
        <sz val="10"/>
        <color theme="1"/>
        <rFont val="仿宋_GB2312"/>
        <charset val="134"/>
      </rPr>
      <t>过滤池1座，铺设输水管道650m，其中φ40PE管200m，φ63PE管450m，新建阀门井6座，更换配水管道φ25PE管300m。</t>
    </r>
  </si>
  <si>
    <t>巩固提升135人饮水安全，其中已脱贫户17户42人</t>
  </si>
  <si>
    <t>紫阳县2022年田榜村饮水安全巩固提升工程</t>
  </si>
  <si>
    <t>新建低坝取水枢纽1座（楸木沟），新建1方沉砂池1座，铺设φ50引水管道600m，安装缓释消毒器1套。</t>
  </si>
  <si>
    <t>巩固提升180人饮水安全，其中已脱贫户71户178人</t>
  </si>
  <si>
    <t>紫阳县2022年石家村饮水安全巩固提升工程</t>
  </si>
  <si>
    <t>新建低坝取水枢纽1座（小沟），铺设安装φ50PE管30m，配水管道φ20PE管3000m。</t>
  </si>
  <si>
    <t>巩固提升120人饮水安全，其中已脱贫户10户25人</t>
  </si>
  <si>
    <t>紫阳县2022年香炉村饮水安全巩固提升工程</t>
  </si>
  <si>
    <r>
      <rPr>
        <sz val="10"/>
        <color theme="1"/>
        <rFont val="仿宋_GB2312"/>
        <charset val="134"/>
      </rPr>
      <t>新建50m</t>
    </r>
    <r>
      <rPr>
        <sz val="10"/>
        <color theme="1"/>
        <rFont val="宋体"/>
        <charset val="134"/>
      </rPr>
      <t>³</t>
    </r>
    <r>
      <rPr>
        <sz val="10"/>
        <color theme="1"/>
        <rFont val="仿宋_GB2312"/>
        <charset val="134"/>
      </rPr>
      <t>蓄水池1座，更换铺设输水管道1200m，为φ50PE管，新建阀门井3座。</t>
    </r>
  </si>
  <si>
    <t>巩固提升145人饮水安全，其中已脱贫户7户23人</t>
  </si>
  <si>
    <t>紫阳县2022年板厂村饮水安全巩固提升工程</t>
  </si>
  <si>
    <t>（1）新建拦水坝2座 ，（2）新建过滤池1座，（3）铺设安装新增φ32PE配水管200m，（4）新增φ40PE配水管1000m。</t>
  </si>
  <si>
    <t>板厂村</t>
  </si>
  <si>
    <t>0915-4912061</t>
  </si>
  <si>
    <t>巩固提升452人饮水安全，其中已脱贫户59户186人</t>
  </si>
  <si>
    <t>紫阳县2022年裴坝村饮水安全巩固提升工程</t>
  </si>
  <si>
    <t>（1）新建拦水坝1座 ；（2）新建配水DN63PE管（1.6Mpa）300m；（3）更换配水DN50PE管（1.6Mpa）200m；（4）新增消毒设备3套。</t>
  </si>
  <si>
    <t>巩固提升334人饮水安全，其中已脱贫户31户71人</t>
  </si>
  <si>
    <t>紫阳县2022年权河村饮水安全巩固提升工程</t>
  </si>
  <si>
    <t>维修过滤池一座 ；新建蓄水池一座；维修拦水坝一座；新建拦水坝四座 ；新增φ40PE配水管250m ；新增φ50PE配水管50m；新建集水井二座 ；维修蓄水池一座 ；新建过滤一体池一座 ；新增φ40PE配水管200m ；新增φ50PE输水管100m ；新增φ40PE输水管400m ；新增φ32PE配水管1500m ；新增φ25PE配水管2500m ；新增φ20PE配水管800m ；新增φ40PE配水管300m。</t>
  </si>
  <si>
    <t>巩固提升440人饮水安全，其中已脱贫户86户274人</t>
  </si>
  <si>
    <t>紫阳县2022年双龙村饮水安全巩固提升工程</t>
  </si>
  <si>
    <t>维修拦水坝1座；新建拦水坝2座 ；新增φ40PE配水管200m ；新增φ50PE配水管500m ；新增φ63PE配水管100m。</t>
  </si>
  <si>
    <t>巩固提升480人饮水安全，其中已脱贫户66户210人</t>
  </si>
  <si>
    <t>紫阳县2022年兰草村饮水安全巩固提升工程</t>
  </si>
  <si>
    <t>新建过滤池1座 ；维修蓄水池2座；新建拦水坝3座 ；新增φ32PE配水管200m ；新增φ20PE配水管200m ；新增φ90PE配水管850m；新增φ32PE配水管200m ；新增φ25PE配水管200m ；新增φ20PE配水管200m ；维修拦水坝1座 ；新增φ40PE配水管500m；新建蓄水池1座 ；新增φ75PE输水管100m；新增φ20PE配水管200m。</t>
  </si>
  <si>
    <t>巩固提升830人饮水安全，其中已脱贫户190户390人</t>
  </si>
  <si>
    <t>紫阳县2022年何家堡村饮水安全巩固提升工程</t>
  </si>
  <si>
    <t>（1）新建过滤一体池1座； （2）更换配水DN20PE管（1.6Mpa）600m ；（3）新建输水管DN25PE管200m；（4）维修蓄水池2座； （5）维修拦水坝1座；（6）新建拦水坝1座 ； （7）新建输水管DN25PE管300m； （8）新建输水管DN20PE管400m。</t>
  </si>
  <si>
    <t>巩固提升405人饮水安全，其中已脱贫户122户333人</t>
  </si>
  <si>
    <t>紫阳县2022年深磨村饮水安全巩固提升工程</t>
  </si>
  <si>
    <t>维修过滤池1座 ；维修拦水坝1座；新建拦水坝1座 ；消毒设备1套 ；新增配水DN50PE管400m；新增配水DN50PE管（1.6Mpa）2500m ；消毒设备1套。</t>
  </si>
  <si>
    <t>巩固提升78人饮水安全，其中已脱贫户29户68人</t>
  </si>
  <si>
    <t>紫阳县2022年龙潭村饮水安全巩固提升工程</t>
  </si>
  <si>
    <t>（1）新建拦水坝1座 ；（2）新建输水DN40PE管（1.6Mpa）1200m；（3）新建集水井1座； （4）新建输水DN40PE管（1.6Mpa）100m；（5）更换配水DN32PE管800m。</t>
  </si>
  <si>
    <t>巩固提升360人饮水安全，其中已脱贫户82户223人</t>
  </si>
  <si>
    <t>紫阳县2022年高滩镇关庙村饮水安全巩固提升工程</t>
  </si>
  <si>
    <r>
      <rPr>
        <sz val="10"/>
        <color theme="1"/>
        <rFont val="仿宋_GB2312"/>
        <charset val="134"/>
      </rPr>
      <t>1.新建3m</t>
    </r>
    <r>
      <rPr>
        <sz val="10"/>
        <color theme="1"/>
        <rFont val="宋体"/>
        <charset val="134"/>
      </rPr>
      <t>³</t>
    </r>
    <r>
      <rPr>
        <sz val="10"/>
        <color theme="1"/>
        <rFont val="仿宋_GB2312"/>
        <charset val="134"/>
      </rPr>
      <t>过滤池1座，10m</t>
    </r>
    <r>
      <rPr>
        <sz val="10"/>
        <color theme="1"/>
        <rFont val="宋体"/>
        <charset val="134"/>
      </rPr>
      <t>³</t>
    </r>
    <r>
      <rPr>
        <sz val="10"/>
        <color theme="1"/>
        <rFont val="仿宋_GB2312"/>
        <charset val="134"/>
      </rPr>
      <t>过滤蓄水池1座；2.配水管600m。</t>
    </r>
  </si>
  <si>
    <t>巩固提升180人饮水安全，其中已脱贫户25户87人</t>
  </si>
  <si>
    <t>紫阳县2022年双柳村饮水安全巩固提升工程</t>
  </si>
  <si>
    <r>
      <rPr>
        <sz val="10"/>
        <color theme="1"/>
        <rFont val="仿宋_GB2312"/>
        <charset val="134"/>
      </rPr>
      <t>1.新建拦水坝2座；2.新建3m</t>
    </r>
    <r>
      <rPr>
        <sz val="10"/>
        <color theme="1"/>
        <rFont val="宋体"/>
        <charset val="134"/>
      </rPr>
      <t>³</t>
    </r>
    <r>
      <rPr>
        <sz val="10"/>
        <color theme="1"/>
        <rFont val="仿宋_GB2312"/>
        <charset val="134"/>
      </rPr>
      <t>过滤池1座、10m</t>
    </r>
    <r>
      <rPr>
        <sz val="10"/>
        <color theme="1"/>
        <rFont val="宋体"/>
        <charset val="134"/>
      </rPr>
      <t>³</t>
    </r>
    <r>
      <rPr>
        <sz val="10"/>
        <color theme="1"/>
        <rFont val="仿宋_GB2312"/>
        <charset val="134"/>
      </rPr>
      <t>过滤蓄水池1座、30m</t>
    </r>
    <r>
      <rPr>
        <sz val="10"/>
        <color theme="1"/>
        <rFont val="宋体"/>
        <charset val="134"/>
      </rPr>
      <t>³</t>
    </r>
    <r>
      <rPr>
        <sz val="10"/>
        <color theme="1"/>
        <rFont val="仿宋_GB2312"/>
        <charset val="134"/>
      </rPr>
      <t>蓄水池1座；3.输水管道1200m；4.配水管道4300m。</t>
    </r>
  </si>
  <si>
    <t>双柳村</t>
  </si>
  <si>
    <t>巩固提升528人饮水安全，其中已脱贫户85户305人</t>
  </si>
  <si>
    <t>紫阳县2022年天桥村饮水安全巩固提升工程</t>
  </si>
  <si>
    <t>1.改造拦水坝1座；2.铺设安装φ50PE输水管道800m。</t>
  </si>
  <si>
    <t>天桥村</t>
  </si>
  <si>
    <t>巩固提升127人饮水安全，其中已脱贫户27户82人</t>
  </si>
  <si>
    <t>紫阳县2022年两河村饮水安全巩固提升工程</t>
  </si>
  <si>
    <r>
      <rPr>
        <sz val="10"/>
        <color theme="1"/>
        <rFont val="仿宋_GB2312"/>
        <charset val="134"/>
      </rPr>
      <t>1.新建50m</t>
    </r>
    <r>
      <rPr>
        <sz val="10"/>
        <color theme="1"/>
        <rFont val="宋体"/>
        <charset val="134"/>
      </rPr>
      <t>³</t>
    </r>
    <r>
      <rPr>
        <sz val="10"/>
        <color theme="1"/>
        <rFont val="仿宋_GB2312"/>
        <charset val="134"/>
      </rPr>
      <t>蓄水池1座；2.铺设安装φ50PE配水管300m。</t>
    </r>
  </si>
  <si>
    <t>两河村</t>
  </si>
  <si>
    <t>巩固提升201人饮水安全，其中已脱贫户31户114人</t>
  </si>
  <si>
    <t>紫阳县2022年红庙村饮水安全巩固提升工程</t>
  </si>
  <si>
    <t>1.新建集水井2座；2.铺设安装φ50PE配水管1000m。</t>
  </si>
  <si>
    <t>巩固提升300人饮水安全，其中已脱贫户50户200人</t>
  </si>
  <si>
    <t>紫阳县2022年白鹤村饮水安全巩固提升工程</t>
  </si>
  <si>
    <t>铺设安装φ63PE输水管道600m。</t>
  </si>
  <si>
    <t>白鹤村</t>
  </si>
  <si>
    <t>巩固提升170人饮水安全，其中已脱贫户40户144人</t>
  </si>
  <si>
    <t>紫阳县2022年高滩村饮水安全巩固提升工程</t>
  </si>
  <si>
    <t>铺设安装φ50PE输水管道2100m。</t>
  </si>
  <si>
    <t>高滩村</t>
  </si>
  <si>
    <t>巩固提升273人饮水安全，其中已脱贫户29户102人</t>
  </si>
  <si>
    <t>紫阳县2022年大坝村饮水安全巩固提升工程</t>
  </si>
  <si>
    <r>
      <rPr>
        <sz val="10"/>
        <color theme="1"/>
        <rFont val="仿宋_GB2312"/>
        <charset val="134"/>
      </rPr>
      <t>1.新建10m</t>
    </r>
    <r>
      <rPr>
        <sz val="10"/>
        <color theme="1"/>
        <rFont val="宋体"/>
        <charset val="134"/>
      </rPr>
      <t>³</t>
    </r>
    <r>
      <rPr>
        <sz val="10"/>
        <color theme="1"/>
        <rFont val="仿宋_GB2312"/>
        <charset val="134"/>
      </rPr>
      <t>蓄水池1座、30m</t>
    </r>
    <r>
      <rPr>
        <sz val="10"/>
        <color theme="1"/>
        <rFont val="宋体"/>
        <charset val="134"/>
      </rPr>
      <t>³</t>
    </r>
    <r>
      <rPr>
        <sz val="10"/>
        <color theme="1"/>
        <rFont val="仿宋_GB2312"/>
        <charset val="134"/>
      </rPr>
      <t>蓄水池1座；2.铺设安装φ50PE配水管800m，φ32PE配水管400m。</t>
    </r>
  </si>
  <si>
    <t>大坝村</t>
  </si>
  <si>
    <t>巩固提升294人饮水安全，其中已脱贫户35户122人</t>
  </si>
  <si>
    <t>紫阳县2022年高滩镇白鹤村安全饮水补短板项目工程</t>
  </si>
  <si>
    <t>维修改造拦水坝2座，维修蓄水池1座，铺设安装管道φ50PE管100m。</t>
  </si>
  <si>
    <t>巩固提升280人饮水安全，其中已脱贫户58户252人</t>
  </si>
  <si>
    <t>紫阳县2022年西河村4组饮水安全巩固提升工程</t>
  </si>
  <si>
    <t>新建拦水坝1座，维修蓄水池1座，沉淀过滤池1座，铺设安装φ40管道3000m。</t>
  </si>
  <si>
    <t>贺习财</t>
  </si>
  <si>
    <t>0915-4712001</t>
  </si>
  <si>
    <t>巩固提升176人饮水安全，其中已脱贫户49户227人</t>
  </si>
  <si>
    <t>紫阳县2022年西河村7组饮水安全巩固提升工程</t>
  </si>
  <si>
    <t>新建取水枢纽1处，铺设φ90PE输水管道400m，新建Ⅱ型过滤池1座，新建50m3蓄水池1座，安装缓释消毒设备1套，铺设配水管网400m（φ75PE管200m，φ63PE管200m），新建阀门井4座。</t>
  </si>
  <si>
    <t>巩固提升453人饮水安全，其中已脱贫户48户122人</t>
  </si>
  <si>
    <t>紫阳县2022年马家营村3、7组饮水安全巩固提升工程</t>
  </si>
  <si>
    <t>新建拦水坝1座，蓄水池2座，铺设安装φ50PE输水管道1200m，φ32PE输水管道400m。</t>
  </si>
  <si>
    <t>巩固提升131人饮水安全，其中已脱贫户40户173人</t>
  </si>
  <si>
    <t>紫阳县2022年马家营特困户安置点巩固提升工程</t>
  </si>
  <si>
    <r>
      <rPr>
        <sz val="10"/>
        <color theme="1"/>
        <rFont val="仿宋_GB2312"/>
        <charset val="134"/>
      </rPr>
      <t>水厂厂区平整，修建铁艺大门1座，新建砖砌围墙78m，新修挡墙56.2m，埋设φ90PE排水管道120m，修建C20砼排水沟56m，厂区C20硬化205.0m</t>
    </r>
    <r>
      <rPr>
        <sz val="10"/>
        <color theme="1"/>
        <rFont val="宋体"/>
        <charset val="134"/>
      </rPr>
      <t>²</t>
    </r>
    <r>
      <rPr>
        <sz val="10"/>
        <color theme="1"/>
        <rFont val="仿宋_GB2312"/>
        <charset val="134"/>
      </rPr>
      <t>。</t>
    </r>
  </si>
  <si>
    <t>巩固提升1670人饮水安全，其中已脱贫户72户248人</t>
  </si>
  <si>
    <t>紫阳县2022年安五村饮水安全巩固提升工程</t>
  </si>
  <si>
    <r>
      <rPr>
        <sz val="10"/>
        <color theme="1"/>
        <rFont val="仿宋_GB2312"/>
        <charset val="134"/>
      </rPr>
      <t>钢筋网加固改造30m</t>
    </r>
    <r>
      <rPr>
        <sz val="10"/>
        <color theme="1"/>
        <rFont val="宋体"/>
        <charset val="134"/>
      </rPr>
      <t>³</t>
    </r>
    <r>
      <rPr>
        <sz val="10"/>
        <color theme="1"/>
        <rFont val="仿宋_GB2312"/>
        <charset val="134"/>
      </rPr>
      <t>蓄水池1座，铺设φ40PE配水管1500m，新建阀门井4座。</t>
    </r>
  </si>
  <si>
    <t>巩固提升455人饮水安全，其中已脱贫户84户263人</t>
  </si>
  <si>
    <t>紫阳县2022年五郎坪村饮水安全巩固提升工程</t>
  </si>
  <si>
    <t>新建蓄水池1座，铺设安装φ40PE管400m。</t>
  </si>
  <si>
    <t>巩固提升210人饮水安全，其中已脱贫户13户41人</t>
  </si>
  <si>
    <t>紫阳县2022年汉城村饮水安全巩固提升工程</t>
  </si>
  <si>
    <r>
      <rPr>
        <sz val="10"/>
        <color theme="1"/>
        <rFont val="仿宋_GB2312"/>
        <charset val="134"/>
      </rPr>
      <t>建集水井1座，防渗抹面改造10m</t>
    </r>
    <r>
      <rPr>
        <sz val="10"/>
        <color theme="1"/>
        <rFont val="宋体"/>
        <charset val="134"/>
      </rPr>
      <t>³</t>
    </r>
    <r>
      <rPr>
        <sz val="10"/>
        <color theme="1"/>
        <rFont val="仿宋_GB2312"/>
        <charset val="134"/>
      </rPr>
      <t>蓄水池1座，新建50m</t>
    </r>
    <r>
      <rPr>
        <sz val="10"/>
        <color theme="1"/>
        <rFont val="宋体"/>
        <charset val="134"/>
      </rPr>
      <t>³</t>
    </r>
    <r>
      <rPr>
        <sz val="10"/>
        <color theme="1"/>
        <rFont val="仿宋_GB2312"/>
        <charset val="134"/>
      </rPr>
      <t>蓄水池1座，铺设配水管网2500m，（φ25PE管2400m，φ20PE管100m），新建阀门井5座，入户配套安装φ20PE管500m。</t>
    </r>
  </si>
  <si>
    <t>巩固提升42人饮水安全，其中已脱贫户12户28人</t>
  </si>
  <si>
    <t>紫阳县2022年尚坝村饮水安全巩固提升工程</t>
  </si>
  <si>
    <r>
      <rPr>
        <sz val="10"/>
        <color theme="1"/>
        <rFont val="仿宋_GB2312"/>
        <charset val="134"/>
      </rPr>
      <t>1.新建拦水坝2座；2.新建1m</t>
    </r>
    <r>
      <rPr>
        <sz val="10"/>
        <color theme="1"/>
        <rFont val="宋体"/>
        <charset val="134"/>
      </rPr>
      <t>³</t>
    </r>
    <r>
      <rPr>
        <sz val="10"/>
        <color theme="1"/>
        <rFont val="仿宋_GB2312"/>
        <charset val="134"/>
      </rPr>
      <t>沉砂池1座；3.铺设安装φ75PE管150m，φ50PE管120m，φ40PE管400m，φ20PE管400m。</t>
    </r>
  </si>
  <si>
    <t>尚坝村</t>
  </si>
  <si>
    <t>巩固提升813人饮水安全，其中已脱贫户185户740人</t>
  </si>
  <si>
    <t>紫阳县2022年盘龙村饮水安全巩固提升工程</t>
  </si>
  <si>
    <r>
      <rPr>
        <sz val="10"/>
        <color theme="1"/>
        <rFont val="仿宋_GB2312"/>
        <charset val="134"/>
      </rPr>
      <t>1.新建50m</t>
    </r>
    <r>
      <rPr>
        <sz val="10"/>
        <color theme="1"/>
        <rFont val="宋体"/>
        <charset val="134"/>
      </rPr>
      <t>³</t>
    </r>
    <r>
      <rPr>
        <sz val="10"/>
        <color theme="1"/>
        <rFont val="仿宋_GB2312"/>
        <charset val="134"/>
      </rPr>
      <t>清水池1座；2.硬化净水厂路面150m；3.排水渠44m，新建挡墙10m，硬化112</t>
    </r>
    <r>
      <rPr>
        <sz val="10"/>
        <color theme="1"/>
        <rFont val="宋体"/>
        <charset val="134"/>
      </rPr>
      <t>㎡</t>
    </r>
    <r>
      <rPr>
        <sz val="10"/>
        <color theme="1"/>
        <rFont val="仿宋_GB2312"/>
        <charset val="134"/>
      </rPr>
      <t>；4.配水管1050m。</t>
    </r>
  </si>
  <si>
    <t>巩固提升248人饮水安全，其中已脱贫户17户60人</t>
  </si>
  <si>
    <t>紫阳县2022年侯家坪村饮水安全巩固提升工程</t>
  </si>
  <si>
    <r>
      <rPr>
        <sz val="10"/>
        <color theme="1"/>
        <rFont val="仿宋_GB2312"/>
        <charset val="134"/>
      </rPr>
      <t>1.新建拦水坝1座；新建2.5m</t>
    </r>
    <r>
      <rPr>
        <sz val="10"/>
        <color theme="1"/>
        <rFont val="宋体"/>
        <charset val="134"/>
      </rPr>
      <t>³</t>
    </r>
    <r>
      <rPr>
        <sz val="10"/>
        <color theme="1"/>
        <rFont val="仿宋_GB2312"/>
        <charset val="134"/>
      </rPr>
      <t>过滤池1座；3.新建20m</t>
    </r>
    <r>
      <rPr>
        <sz val="10"/>
        <color theme="1"/>
        <rFont val="宋体"/>
        <charset val="134"/>
      </rPr>
      <t>³</t>
    </r>
    <r>
      <rPr>
        <sz val="10"/>
        <color theme="1"/>
        <rFont val="仿宋_GB2312"/>
        <charset val="134"/>
      </rPr>
      <t>蓄水池1座，过滤池维修1座；4.输水管150m，配水管6580m。</t>
    </r>
  </si>
  <si>
    <t>侯家坪村</t>
  </si>
  <si>
    <t>巩固提升735人饮水安全，其中已脱贫户124户426人</t>
  </si>
  <si>
    <t>紫阳县2022年大青村饮水安全巩固提升工程</t>
  </si>
  <si>
    <r>
      <rPr>
        <sz val="10"/>
        <color theme="1"/>
        <rFont val="仿宋_GB2312"/>
        <charset val="134"/>
      </rPr>
      <t>1.拦水坝1座；2.10m</t>
    </r>
    <r>
      <rPr>
        <sz val="10"/>
        <color theme="1"/>
        <rFont val="宋体"/>
        <charset val="134"/>
      </rPr>
      <t>³</t>
    </r>
    <r>
      <rPr>
        <sz val="10"/>
        <color theme="1"/>
        <rFont val="仿宋_GB2312"/>
        <charset val="134"/>
      </rPr>
      <t>过滤清水池1座；3.铺设安装输水管200m，配水管1000m。</t>
    </r>
  </si>
  <si>
    <t>大青村</t>
  </si>
  <si>
    <t>巩固提升502人饮水安全，其中已脱贫户126户502人</t>
  </si>
  <si>
    <t>紫阳县2022年上湾村饮水安全巩固提升工程</t>
  </si>
  <si>
    <t>铺设安装φ63PE管道10m，φ50PE管道600m。</t>
  </si>
  <si>
    <t>上湾村</t>
  </si>
  <si>
    <t>巩固提升18人饮水安全，其中已脱贫户4户18人</t>
  </si>
  <si>
    <t>紫阳县2022年纪家沟村饮水安全巩固提升工程</t>
  </si>
  <si>
    <t>1.拦水坝1座；2.铺设安装φ50PE管道60m，φ63PE管道1950m。</t>
  </si>
  <si>
    <t>纪家沟村</t>
  </si>
  <si>
    <t>巩固提升189人饮水安全，其中已脱贫户30户118人</t>
  </si>
  <si>
    <t>紫阳县2022年白兔村饮水安全巩固提升工程</t>
  </si>
  <si>
    <t>1.拦水坝1座，改造拦水坝1座；2.铺设安装输水管200m，配水管2000m。</t>
  </si>
  <si>
    <t>白兔村</t>
  </si>
  <si>
    <t>巩固提升167人饮水安全，其中已脱贫户36户143人</t>
  </si>
  <si>
    <t>紫阳县2022年东红村饮水安全巩固提升工程</t>
  </si>
  <si>
    <r>
      <rPr>
        <sz val="10"/>
        <color theme="1"/>
        <rFont val="仿宋_GB2312"/>
        <charset val="134"/>
      </rPr>
      <t>新建取水枢纽3座，新建20m</t>
    </r>
    <r>
      <rPr>
        <sz val="10"/>
        <color theme="1"/>
        <rFont val="宋体"/>
        <charset val="134"/>
      </rPr>
      <t>³</t>
    </r>
    <r>
      <rPr>
        <sz val="10"/>
        <color theme="1"/>
        <rFont val="仿宋_GB2312"/>
        <charset val="134"/>
      </rPr>
      <t>低位蓄水池1座，蓄水池抹面加固改造1座，铺设输水管道1000m（φ63PE自流管350m，φ50PE抽水管350m，φ25PE抽水管300m），安装150QJ5-78/11潜水泵1套，架设380V线路，配套XL-21配电箱1面，安装自动控制系统1套，村委会安置点更换φ32PE管50m，φ25PE管300m。</t>
    </r>
  </si>
  <si>
    <t>巩固提升860人饮水安全，其中已脱贫户180户560人</t>
  </si>
  <si>
    <t>紫阳县2022年刘家河村7组饮水安全巩固提升工程</t>
  </si>
  <si>
    <r>
      <rPr>
        <sz val="10"/>
        <color theme="1"/>
        <rFont val="仿宋_GB2312"/>
        <charset val="134"/>
      </rPr>
      <t>新建1座集水井，新建1座5m</t>
    </r>
    <r>
      <rPr>
        <sz val="10"/>
        <color theme="1"/>
        <rFont val="宋体"/>
        <charset val="134"/>
      </rPr>
      <t>³</t>
    </r>
    <r>
      <rPr>
        <sz val="10"/>
        <color theme="1"/>
        <rFont val="仿宋_GB2312"/>
        <charset val="134"/>
      </rPr>
      <t>过滤蓄水池，铺设安装管道1800米。</t>
    </r>
  </si>
  <si>
    <t>巩固提升26人饮水安全，其中已脱贫户5户22人</t>
  </si>
  <si>
    <t>紫阳县2022年刘家河村10组及安置点饮水安全巩固提升工程</t>
  </si>
  <si>
    <r>
      <rPr>
        <sz val="10"/>
        <color theme="1"/>
        <rFont val="仿宋_GB2312"/>
        <charset val="134"/>
      </rPr>
      <t>新建取水枢纽1座，铺设输水管道1240m（DN50无缝钢管500m，φ63PE管740m），安装150QJ5-250/35潜水泵2套，QW50-10潜污泵1套，配套三箱升压器1套，架设380V线路1km，安装GGD1-改软启动柜一面，XL-21配电箱1面，安装自动控制系统1套；新建Ⅰ型过滤池1座，50m</t>
    </r>
    <r>
      <rPr>
        <sz val="10"/>
        <color theme="1"/>
        <rFont val="宋体"/>
        <charset val="134"/>
      </rPr>
      <t>³</t>
    </r>
    <r>
      <rPr>
        <sz val="10"/>
        <color theme="1"/>
        <rFont val="仿宋_GB2312"/>
        <charset val="134"/>
      </rPr>
      <t>蓄水池1座，新建泵房1座，配套安装CF-50次氯酸钠发生器1套,架设220V线路50m，铺设配水管网2550m，其中φ40PE管200m，φ50PE管150m，φ25PE管2200m，入户配套φ20PE管400m，新建阀门井8座。</t>
    </r>
  </si>
  <si>
    <t>巩固提升331人饮水安全，其中已脱贫户100户331人</t>
  </si>
  <si>
    <t>紫阳县2022年黑龙村饮水安全巩固提升工程</t>
  </si>
  <si>
    <r>
      <rPr>
        <sz val="10"/>
        <color theme="1"/>
        <rFont val="仿宋_GB2312"/>
        <charset val="134"/>
      </rPr>
      <t>新建3座引水低坝，新建1座5m</t>
    </r>
    <r>
      <rPr>
        <sz val="10"/>
        <color theme="1"/>
        <rFont val="宋体"/>
        <charset val="134"/>
      </rPr>
      <t>³</t>
    </r>
    <r>
      <rPr>
        <sz val="10"/>
        <color theme="1"/>
        <rFont val="仿宋_GB2312"/>
        <charset val="134"/>
      </rPr>
      <t>过滤蓄水池，1方沉砂池1座，铺设安装φ32输配水管道1130m，φ20引水管道1100m。</t>
    </r>
  </si>
  <si>
    <t>黑龙村</t>
  </si>
  <si>
    <t>巩固提升25人饮水安全，其中已脱贫户7户14人</t>
  </si>
  <si>
    <t>紫阳县2022年金塘村饮水安全巩固提升工程</t>
  </si>
  <si>
    <t>新建取水枢纽1座，改造引水低坝1座，铺设输水管4550m（φ63PE管4470m，φ32PE管80m），新建过滤池1座，新建10m3过滤一体池1座，铺设配水管道1750m（φ63PE管30m，Φ32PE管1020m，Φ25PE管500m，Φ20PE管200m），入户配套Φ20PE管400m，散户管道Φ20PE管1000m。</t>
  </si>
  <si>
    <t>巩固提升380人饮水安全，其中已脱贫户83户232人</t>
  </si>
  <si>
    <t>紫阳县2022年腊竹村饮水安全巩固提升工程</t>
  </si>
  <si>
    <t>铺设安装φ40PE管1400m，新建阀门井2座。</t>
  </si>
  <si>
    <t>巩固提升130人饮水安全，其中已脱贫户30户110人</t>
  </si>
  <si>
    <t>紫阳县2022年东河村饮水安全巩固提升工程</t>
  </si>
  <si>
    <r>
      <rPr>
        <sz val="10"/>
        <color theme="1"/>
        <rFont val="仿宋_GB2312"/>
        <charset val="134"/>
      </rPr>
      <t>改造引水低坝1座，铺设φ32PE管800m，新建阀门井4座，钢筋网加固改造30m</t>
    </r>
    <r>
      <rPr>
        <sz val="10"/>
        <color theme="1"/>
        <rFont val="宋体"/>
        <charset val="134"/>
      </rPr>
      <t>³</t>
    </r>
    <r>
      <rPr>
        <sz val="10"/>
        <color theme="1"/>
        <rFont val="仿宋_GB2312"/>
        <charset val="134"/>
      </rPr>
      <t>砖砌蓄水池1座，铺设配水管网500m，全部为φ25PE管，入户配套12户安装φ20PE管600m，全村分散户配套φ20PE管800m。</t>
    </r>
  </si>
  <si>
    <t>巩固提升42人饮水安全，其中已脱贫户0户0人</t>
  </si>
  <si>
    <t>紫阳县2022年松河村3组饮水安全巩固提升工程</t>
  </si>
  <si>
    <t>新建拦水低坝1座，铺设安装φ50PE管道200m，原水坝新增排沙管。</t>
  </si>
  <si>
    <t>巩固提升400人饮水安全，其中已脱贫户108户323人</t>
  </si>
  <si>
    <t>紫阳县2022年松河村1组饮水安全巩固提升工程</t>
  </si>
  <si>
    <t>拆除原有取水坝1座，新建取水枢纽1座，新建阀井1座；更换输水管道Φ50PE管1100m，修建阀井3座；安装智能水表150块。</t>
  </si>
  <si>
    <t>巩固提升125人饮水安全，其中已脱贫户30户94人</t>
  </si>
  <si>
    <t>紫阳县2022年苗溪村饮水安全巩固提升工程</t>
  </si>
  <si>
    <t>新建取水枢纽1座，阀井1座；新铺输水管道Φ63PE管4590m，修建阀井8座。新建沉砂池1座。</t>
  </si>
  <si>
    <t>巩固提升342人饮水安全，其中已脱贫户60户284人</t>
  </si>
  <si>
    <t>紫阳县2022年大连村饮水安全巩固提升工程</t>
  </si>
  <si>
    <t>安装卡式智能水表320块，安装智能化收费系统1套，更换配水管道1400m（7组更换φ40PE管200m，φ25PE管200m，1组更换φ32PE管200m，φ25PE管200m，φ20PE管600m），更换管件：φ40PE直接20个，φ32PE直接40个，φ40×32的PE异径管10个，φ32×25的PE异径管10个，φ25×20的PE异径管10个，φ32PE正三通20个，φ32PE弯头20个。</t>
  </si>
  <si>
    <t>巩固提升1215人饮水安全，其中已脱贫户154户456人</t>
  </si>
  <si>
    <t>紫阳县2022年春堰村饮水安全巩固提升工程</t>
  </si>
  <si>
    <t>铺设φ110PE管1850m，新建阀门井5座，春堰村6组供水增加排污泵1台，更换VJV3×10电缆350m。</t>
  </si>
  <si>
    <t>巩固提升1340人饮水安全，其中已脱贫户228户784人</t>
  </si>
  <si>
    <t>紫阳县2022年端垭村安置点饮水安全巩固提升工程</t>
  </si>
  <si>
    <t>新建拦水坝1座，铺设安装管道1000米，新建沉砂池1座。</t>
  </si>
  <si>
    <t>端垭村</t>
  </si>
  <si>
    <t>巩固提升291人饮水安全，其中已脱贫户52户156人</t>
  </si>
  <si>
    <t>紫阳县2022年端垭村4、7组饮水安全巩固提升工程</t>
  </si>
  <si>
    <r>
      <rPr>
        <sz val="10"/>
        <color theme="1"/>
        <rFont val="仿宋_GB2312"/>
        <charset val="134"/>
      </rPr>
      <t>1.维修20m</t>
    </r>
    <r>
      <rPr>
        <sz val="10"/>
        <color theme="1"/>
        <rFont val="宋体"/>
        <charset val="134"/>
      </rPr>
      <t>³</t>
    </r>
    <r>
      <rPr>
        <sz val="10"/>
        <color theme="1"/>
        <rFont val="仿宋_GB2312"/>
        <charset val="134"/>
      </rPr>
      <t>蓄水池1座；2.维修50m</t>
    </r>
    <r>
      <rPr>
        <sz val="10"/>
        <color theme="1"/>
        <rFont val="宋体"/>
        <charset val="134"/>
      </rPr>
      <t>³</t>
    </r>
    <r>
      <rPr>
        <sz val="10"/>
        <color theme="1"/>
        <rFont val="仿宋_GB2312"/>
        <charset val="134"/>
      </rPr>
      <t>蓄水池1座；3.维修100m</t>
    </r>
    <r>
      <rPr>
        <sz val="10"/>
        <color theme="1"/>
        <rFont val="宋体"/>
        <charset val="134"/>
      </rPr>
      <t>³</t>
    </r>
    <r>
      <rPr>
        <sz val="10"/>
        <color theme="1"/>
        <rFont val="仿宋_GB2312"/>
        <charset val="134"/>
      </rPr>
      <t>蓄水池1座；4.铺设φ50配水管（PE100 1.6Mpa）；5.铺设φ40配水管1000m；6.铺设φ25配水管（PE100 1.6Mpa）。</t>
    </r>
  </si>
  <si>
    <t>巩固提升291人饮水安全，其中已脱贫户63户186人</t>
  </si>
  <si>
    <t>紫阳县2022年桦栎村3、6组饮水安全巩固提升工程</t>
  </si>
  <si>
    <t>维修加固拦水坝2座，铺设安装管道300米，新建沉砂池1座。</t>
  </si>
  <si>
    <t>桦栎村</t>
  </si>
  <si>
    <t>巩固提升252人饮水安全，其中已脱贫户36户144人</t>
  </si>
  <si>
    <t>紫阳县2022年桦栎村2、3组饮水安全巩固提升工程</t>
  </si>
  <si>
    <t>1.新建拦水坝1座；2.配备消毒设备2套。</t>
  </si>
  <si>
    <t>巩固提升204人饮水安全，其中已脱贫户33户137人</t>
  </si>
  <si>
    <t>紫阳县2022年小河村饮水安全巩固提升工程</t>
  </si>
  <si>
    <t>1.维修拦水坝1座,2.新建拦水坝1座，3.新建沉砂池一座,4.新建3m3过滤池1座，5.新建5m3蓄水池1座，6铺设DN40PE输水管道800m；7铺设DN32配水管2000m，8铺设DN20配水管1400m。</t>
  </si>
  <si>
    <t>小河村</t>
  </si>
  <si>
    <t>巩固提升392人饮水安全，其中已脱贫户88户222人</t>
  </si>
  <si>
    <t>紫阳县2022年茶稻村饮水安全巩固提升工程</t>
  </si>
  <si>
    <t>1.新建过滤池一座；2. 铺设φ63PE溢流管道200m。3. 铺设φ32PE配水管道100m，4. 铺设φ20PE入户管道200m</t>
  </si>
  <si>
    <t>巩固提升117人饮水安全，其中已脱贫户12户40人</t>
  </si>
  <si>
    <t>紫阳县2022年团堡村饮水安全巩固提升工程</t>
  </si>
  <si>
    <t>1.新建拦水坝一座，2.维修过滤池2座,3.20m3蓄水池维修改造2座。4.维修沉淀过滤池一座，5.维修蓄水池一座。6.更换DN50配水管300m，7.更换DN40配水管500m，8.更换DN20配水管800m。</t>
  </si>
  <si>
    <t>团堡村</t>
  </si>
  <si>
    <t>巩固提升134人饮水安全，其中已脱贫户21户46人</t>
  </si>
  <si>
    <t>紫阳县2022年联沟村饮水安全巩固提升工程</t>
  </si>
  <si>
    <t>1. 新建泉室一座,2. 新建3m3过滤池1座，3. 5m3蓄水池1座，4. 铺设DN32配水管（PE1001.6Mpa）400m5.DN20配水管（PE100 1.6Mpa）600m，6. DN50溢流管（PE100 1.6Mpa）200m。</t>
  </si>
  <si>
    <t>巩固提升37人饮水安全，其中已脱贫户8户25人</t>
  </si>
  <si>
    <t>紫阳县2022年连桥村饮水安全巩固提升工程</t>
  </si>
  <si>
    <t>更换安装PE20配水管网1000m。</t>
  </si>
  <si>
    <t>巩固提升22人饮水安全，其中已脱贫户1户14人</t>
  </si>
  <si>
    <t>紫阳县2022年新坪垭村饮水安全巩固提升工程</t>
  </si>
  <si>
    <t>1.新建拦水坝1座。2.新建20m3过滤蓄水一体池1座；3.铺设DN63PE100 （1.6Mpa）输水管道800m；4.铺设DN40PE100 （1.6Mpa）输水管道1600m。5.更换DN40PE100 （1.6Mpa）配水管道400m；6.铺设DN40PE100 （1.6Mpa）配水管道400m。7.更换DN20PE100 （1.6Mpa）入户管道600m。</t>
  </si>
  <si>
    <t>新坪垭村</t>
  </si>
  <si>
    <t>巩固提升508人饮水安全，其中已脱贫户95户286人</t>
  </si>
  <si>
    <t>紫阳县2022年双明村饮水安全巩固提升工程</t>
  </si>
  <si>
    <r>
      <rPr>
        <sz val="10"/>
        <color theme="1"/>
        <rFont val="仿宋_GB2312"/>
        <charset val="134"/>
      </rPr>
      <t>1.新建3m</t>
    </r>
    <r>
      <rPr>
        <sz val="10"/>
        <color theme="1"/>
        <rFont val="宋体"/>
        <charset val="134"/>
      </rPr>
      <t>³</t>
    </r>
    <r>
      <rPr>
        <sz val="10"/>
        <color theme="1"/>
        <rFont val="仿宋_GB2312"/>
        <charset val="134"/>
      </rPr>
      <t>过滤池一座。2.更换DN63PE(1.6MPa)输水管道200m。3.更换DN32PE（1.6Mpa）配水管道400m。4.更换DN20PE（1.6Mpa）入户管道1600m。</t>
    </r>
  </si>
  <si>
    <t>双明村</t>
  </si>
  <si>
    <t>巩固提升186人饮水安全，其中已脱贫户38户158人</t>
  </si>
  <si>
    <t>紫阳县2022年松树村饮水安全巩固提升工程</t>
  </si>
  <si>
    <t>新建拦水坝1座。</t>
  </si>
  <si>
    <t>松树村</t>
  </si>
  <si>
    <t>巩固提升444人饮水安全，其中已脱贫户78户236人</t>
  </si>
  <si>
    <t>紫阳县2022年双泉村饮水安全巩固提升工程</t>
  </si>
  <si>
    <t>1.维修蓄水池；2.新建3m3过滤池1座；3、更换φ63配水管（PE100 1.6Mpa）500m；4. 更换φ50配水管（PE100 1.6Mpa）700m；5.更换φ40配水管（PE100 1.6Mpa）300m.6.更换φ32配水管（PE100 1.6Mpa）600m.7.更换φ20配水管（PE100 1.6Mpa）200m。</t>
  </si>
  <si>
    <t>双泉村</t>
  </si>
  <si>
    <t>巩固提升巩固提升530人饮水安全，其中已脱贫户105户336人</t>
  </si>
  <si>
    <t>紫阳县2022年金狮村饮水安全巩固提升工程</t>
  </si>
  <si>
    <t>1.新建拦水坝1座。2.维修蓄水池1座.3. 更换DN50输水管道100m（1.6MPa）；4.更换DN40输水管道200m（1.6MPa）。</t>
  </si>
  <si>
    <t>金狮村</t>
  </si>
  <si>
    <t>巩固提升360人饮水安全，其中已脱贫户55户176人</t>
  </si>
  <si>
    <t>紫阳县2022年麻园村饮水安全巩固提升工程</t>
  </si>
  <si>
    <t>1.维修拦水坝1座。2.新建拦水坝一座3.新建过滤池2座。4.蓄水池50m3维修改造1座。5.铺设DN40PE管（1.6Mpa）800m（输水管道）6. 铺设DN32PE管（1.6Mpa）300m（配水管道）。</t>
  </si>
  <si>
    <t>巩固提升854人饮水安全，其中已脱贫户175户560人</t>
  </si>
  <si>
    <t>紫阳县2022年斑桃村3、5、7组饮水安全巩固提升工程</t>
  </si>
  <si>
    <t>新建低坝取水枢纽5座，沉沙池3座，铺设安装φ63PE管道600m，φ40PE管300m，φ32PE管道200m，安装消毒设备4套。</t>
  </si>
  <si>
    <t>巩固提升502人饮水安全，其中已脱贫户79户307人</t>
  </si>
  <si>
    <t>紫阳县2022年斑桃村2、8组饮水安全巩固提升工程</t>
  </si>
  <si>
    <t>新建拦水坝2座，更换安装管道2500米，闸阀井11座。</t>
  </si>
  <si>
    <t>巩固提升186人饮水安全，其中已脱贫户36户118人</t>
  </si>
  <si>
    <t>紫阳县2022年赵溪村饮水安全巩固提升工程</t>
  </si>
  <si>
    <r>
      <rPr>
        <sz val="10"/>
        <color theme="1"/>
        <rFont val="仿宋_GB2312"/>
        <charset val="134"/>
      </rPr>
      <t>1.新建拦水坝2座；2.新建20m</t>
    </r>
    <r>
      <rPr>
        <sz val="10"/>
        <color theme="1"/>
        <rFont val="宋体"/>
        <charset val="134"/>
      </rPr>
      <t>³</t>
    </r>
    <r>
      <rPr>
        <sz val="10"/>
        <color theme="1"/>
        <rFont val="仿宋_GB2312"/>
        <charset val="134"/>
      </rPr>
      <t>过滤蓄水池1座、30m</t>
    </r>
    <r>
      <rPr>
        <sz val="10"/>
        <color theme="1"/>
        <rFont val="宋体"/>
        <charset val="134"/>
      </rPr>
      <t>³</t>
    </r>
    <r>
      <rPr>
        <sz val="10"/>
        <color theme="1"/>
        <rFont val="仿宋_GB2312"/>
        <charset val="134"/>
      </rPr>
      <t>蓄水池1座、3m</t>
    </r>
    <r>
      <rPr>
        <sz val="10"/>
        <color theme="1"/>
        <rFont val="宋体"/>
        <charset val="134"/>
      </rPr>
      <t>³</t>
    </r>
    <r>
      <rPr>
        <sz val="10"/>
        <color theme="1"/>
        <rFont val="仿宋_GB2312"/>
        <charset val="134"/>
      </rPr>
      <t>过滤池1座；3.铺设安装输水管道3750m；4.铺设安装配水管道1320m。</t>
    </r>
  </si>
  <si>
    <t>张鹏</t>
  </si>
  <si>
    <t>0915-4886012</t>
  </si>
  <si>
    <t>巩固提升561人饮水安全，其中已脱贫户134户469人</t>
  </si>
  <si>
    <t>紫阳县2022年染房村饮水安全巩固提升工程</t>
  </si>
  <si>
    <t>四组： 新建200方蓄水池一座；DN75PE管（1.0Mpa）260m（配水管道）；八组： 维修集水井2座（更换井盖，更换滤料）；沿线增加混凝土支墩300m，间距10m一个；；四组国蜂蜂蜜水厂：染房沟和王家沟截流坝各一座；染房沟输水管道采用PE100型dn75PE管，1.6MPa，长890m；慢滤池 1座。</t>
  </si>
  <si>
    <t>巩固提升1005人饮水安全，其中已脱贫户250户589人</t>
  </si>
  <si>
    <t>紫阳县2022年堰碥村饮水安全巩固提升工程</t>
  </si>
  <si>
    <t>1.维修蓄水池2座；2.输水管700m；3.配水管2500m。</t>
  </si>
  <si>
    <t>堰碥村</t>
  </si>
  <si>
    <t>巩固提升104人饮水安全，其中已脱贫户20户85人</t>
  </si>
  <si>
    <t>紫阳县2022年麻柳村饮水安全巩固提升工程</t>
  </si>
  <si>
    <r>
      <rPr>
        <sz val="10"/>
        <color theme="1"/>
        <rFont val="仿宋_GB2312"/>
        <charset val="134"/>
      </rPr>
      <t>1.新建拦水坝2座；2.原蓄水池清淤7座、20m</t>
    </r>
    <r>
      <rPr>
        <sz val="10"/>
        <color theme="1"/>
        <rFont val="宋体"/>
        <charset val="134"/>
      </rPr>
      <t>³</t>
    </r>
    <r>
      <rPr>
        <sz val="10"/>
        <color theme="1"/>
        <rFont val="仿宋_GB2312"/>
        <charset val="134"/>
      </rPr>
      <t>过滤蓄水池更换滤料2座、新建10m</t>
    </r>
    <r>
      <rPr>
        <sz val="10"/>
        <color theme="1"/>
        <rFont val="宋体"/>
        <charset val="134"/>
      </rPr>
      <t>³</t>
    </r>
    <r>
      <rPr>
        <sz val="10"/>
        <color theme="1"/>
        <rFont val="仿宋_GB2312"/>
        <charset val="134"/>
      </rPr>
      <t>过滤蓄水池1座、30m</t>
    </r>
    <r>
      <rPr>
        <sz val="10"/>
        <color theme="1"/>
        <rFont val="宋体"/>
        <charset val="134"/>
      </rPr>
      <t>³</t>
    </r>
    <r>
      <rPr>
        <sz val="10"/>
        <color theme="1"/>
        <rFont val="仿宋_GB2312"/>
        <charset val="134"/>
      </rPr>
      <t>蓄水池1座；3.铺设安装输水管830m；4.铺设安装配水管1400m。</t>
    </r>
  </si>
  <si>
    <t>巩固提升633人饮水安全，其中已脱贫户80户321人</t>
  </si>
  <si>
    <t>紫阳县2022年书堰村饮水安全巩固提升工程</t>
  </si>
  <si>
    <r>
      <rPr>
        <sz val="10"/>
        <color theme="1"/>
        <rFont val="仿宋_GB2312"/>
        <charset val="134"/>
      </rPr>
      <t>1.新建拦水坝3座、新建集水井1座；2.新建3m</t>
    </r>
    <r>
      <rPr>
        <sz val="10"/>
        <color theme="1"/>
        <rFont val="宋体"/>
        <charset val="134"/>
      </rPr>
      <t>³</t>
    </r>
    <r>
      <rPr>
        <sz val="10"/>
        <color theme="1"/>
        <rFont val="仿宋_GB2312"/>
        <charset val="134"/>
      </rPr>
      <t>蓄水池1座、30m</t>
    </r>
    <r>
      <rPr>
        <sz val="10"/>
        <color theme="1"/>
        <rFont val="宋体"/>
        <charset val="134"/>
      </rPr>
      <t>³</t>
    </r>
    <r>
      <rPr>
        <sz val="10"/>
        <color theme="1"/>
        <rFont val="仿宋_GB2312"/>
        <charset val="134"/>
      </rPr>
      <t>蓄水池1座、10m</t>
    </r>
    <r>
      <rPr>
        <sz val="10"/>
        <color theme="1"/>
        <rFont val="宋体"/>
        <charset val="134"/>
      </rPr>
      <t>³</t>
    </r>
    <r>
      <rPr>
        <sz val="10"/>
        <color theme="1"/>
        <rFont val="仿宋_GB2312"/>
        <charset val="134"/>
      </rPr>
      <t>过滤蓄水池1座；3.铺设安装输水管1040m；4.铺设安装配水管300m。</t>
    </r>
  </si>
  <si>
    <t>巩固提升498人饮水安全，其中已脱贫户81户320人</t>
  </si>
  <si>
    <t>紫阳县2022年水磨村饮水安全巩固提升工程</t>
  </si>
  <si>
    <r>
      <rPr>
        <sz val="10"/>
        <color theme="1"/>
        <rFont val="仿宋_GB2312"/>
        <charset val="134"/>
      </rPr>
      <t>1.新建拦水坝1座；2.新建30m</t>
    </r>
    <r>
      <rPr>
        <sz val="10"/>
        <color theme="1"/>
        <rFont val="宋体"/>
        <charset val="134"/>
      </rPr>
      <t>³</t>
    </r>
    <r>
      <rPr>
        <sz val="10"/>
        <color theme="1"/>
        <rFont val="仿宋_GB2312"/>
        <charset val="134"/>
      </rPr>
      <t>蓄水池1座；3.铺设安装输水管700m。</t>
    </r>
  </si>
  <si>
    <t>巩固提升70人饮水安全，其中已脱贫户12户52人</t>
  </si>
  <si>
    <t>紫阳县2022年鲁家村饮水安全巩固提升工程</t>
  </si>
  <si>
    <t>1.维修集水井2座；2.铺设安装输水管1250m；3.铺设安装配水管550m。</t>
  </si>
  <si>
    <t>伍鹏</t>
  </si>
  <si>
    <t>0915-4882121</t>
  </si>
  <si>
    <t>巩固提升178人饮水安全，其中已脱贫户33户116人</t>
  </si>
  <si>
    <t>紫阳县2022年温家坪村饮水安全巩固提升工程</t>
  </si>
  <si>
    <t>1.新建沉淀井1座；2.铺设安装输水管900m。</t>
  </si>
  <si>
    <t>巩固提升60人饮水安全，其中已脱贫户11户40人</t>
  </si>
  <si>
    <t>紫阳县2022年瓦滩村饮水安全巩固提升工程</t>
  </si>
  <si>
    <t>集水池1座，蓄水池1座，消毒井1座，铺设更换部分φ50管道2500m,φ20管道3000m，水表60套。</t>
  </si>
  <si>
    <t>巩固提升215人饮水安全，其中已脱贫户8户30人</t>
  </si>
  <si>
    <t>紫阳县2022年岔河村饮水安全巩固提升工程</t>
  </si>
  <si>
    <t>铺设安装φ32配水管600m。</t>
  </si>
  <si>
    <t>岔河村</t>
  </si>
  <si>
    <t>巩固提升14人饮水安全，其中已脱贫户5户14人</t>
  </si>
  <si>
    <t>紫阳县2022年干沙村饮水安全巩固提升工程</t>
  </si>
  <si>
    <t>铺设安装φ32配水管1500m。</t>
  </si>
  <si>
    <t>干沙村</t>
  </si>
  <si>
    <t>巩固提升16人饮水安全，其中已脱贫户3户12人</t>
  </si>
  <si>
    <t>紫阳县2022年腰庄村饮水安全巩固提升工程</t>
  </si>
  <si>
    <t>铺设安装φ63配水管100m，φ40配水管300m，φ20配水管700m。</t>
  </si>
  <si>
    <t>巩固提升27人饮水安全，其中已脱贫户5户18人</t>
  </si>
  <si>
    <t>紫阳县2022年观音村饮水安全巩固提升工程</t>
  </si>
  <si>
    <t>1.新建集水井1座、拦水坝3座、改造过滤池1座；2.铺设安装输水管760m；3.铺设安装配水管1050m；4.新修挡护15m。</t>
  </si>
  <si>
    <t>巩固提升360人饮水安全，其中已脱贫户61户250人</t>
  </si>
  <si>
    <t>紫阳县2022年双新村二组新增水源工程</t>
  </si>
  <si>
    <t>新建拦水坝一座，过滤蓄水一体池一座，管道800m，阀井5座。</t>
  </si>
  <si>
    <t>双新村</t>
  </si>
  <si>
    <t>巩固提升200人饮水安全，其中已脱贫户30户180人</t>
  </si>
  <si>
    <t>紫阳县2022年染沟村供水改扩建工程</t>
  </si>
  <si>
    <t>新建减压池1座，维修蓄水池1座，减压阀井5座。</t>
  </si>
  <si>
    <t>巩固提升106人饮水安全，其中已脱贫户20户75人</t>
  </si>
  <si>
    <t>紫阳县2022年毛坝镇染沟村供水工程</t>
  </si>
  <si>
    <t>反应沉淀池前设置稳压池，更换反应沉淀池斜管，更换重力式无阀滤池滤料，安装絮凝剂投加设备一套，新增铺设安装供水管道2200m，新增变频增加泵2台，控制柜及控制开关1套，新增消毒房1座，消毒设备1台。</t>
  </si>
  <si>
    <t>染沟村（毛坝中学）</t>
  </si>
  <si>
    <t>巩固提升2215人饮水安全，其中已脱贫户125户150人</t>
  </si>
  <si>
    <t>紫阳县2022年狮子沟村饮水安全巩固提升工程</t>
  </si>
  <si>
    <r>
      <rPr>
        <sz val="10"/>
        <color theme="1"/>
        <rFont val="仿宋_GB2312"/>
        <charset val="134"/>
      </rPr>
      <t>新建取水枢纽1处，铺设φ63PE输水管道100m，新建5m</t>
    </r>
    <r>
      <rPr>
        <sz val="10"/>
        <color theme="1"/>
        <rFont val="宋体"/>
        <charset val="134"/>
      </rPr>
      <t>³</t>
    </r>
    <r>
      <rPr>
        <sz val="10"/>
        <color theme="1"/>
        <rFont val="仿宋_GB2312"/>
        <charset val="134"/>
      </rPr>
      <t>过滤池1座，50m</t>
    </r>
    <r>
      <rPr>
        <sz val="10"/>
        <color theme="1"/>
        <rFont val="宋体"/>
        <charset val="134"/>
      </rPr>
      <t>³</t>
    </r>
    <r>
      <rPr>
        <sz val="10"/>
        <color theme="1"/>
        <rFont val="仿宋_GB2312"/>
        <charset val="134"/>
      </rPr>
      <t>蓄水池1座，铺设配水管道1200m（φ90PE管800m，φ63P管400m），新建阀门井3座，散户配套φ20PE管2000m。</t>
    </r>
  </si>
  <si>
    <t>狮子沟村</t>
  </si>
  <si>
    <t>巩固提升396人饮水安全，其中已脱贫户32户102人</t>
  </si>
  <si>
    <t>紫阳县2022年金石村饮水安全巩固提升工程</t>
  </si>
  <si>
    <t>共铺设配水管道4250m（φ90PE管250m，φ75PE管900m，φ50PE管600m，φ40PE管1600m，φ32PE管100m，φ25PE管200m，φ20PE管200m）。</t>
  </si>
  <si>
    <t>巩固提升782人饮水安全，其中已脱贫户30户96人</t>
  </si>
  <si>
    <t>紫阳县2022年黄金村饮水安全巩固提升工程</t>
  </si>
  <si>
    <r>
      <rPr>
        <sz val="10"/>
        <color theme="1"/>
        <rFont val="仿宋_GB2312"/>
        <charset val="134"/>
      </rPr>
      <t>改造引水低坝1座，100m</t>
    </r>
    <r>
      <rPr>
        <sz val="10"/>
        <color theme="1"/>
        <rFont val="宋体"/>
        <charset val="134"/>
      </rPr>
      <t>³</t>
    </r>
    <r>
      <rPr>
        <sz val="10"/>
        <color theme="1"/>
        <rFont val="仿宋_GB2312"/>
        <charset val="134"/>
      </rPr>
      <t>蓄水池防渗抹面加固改造1座，更换φ75PE输水管道100m，更换φ75PE配水管道500m。</t>
    </r>
  </si>
  <si>
    <t>巩固提升729人饮水安全，其中已脱贫户44户139人</t>
  </si>
  <si>
    <t>紫阳县2022年白马村饮水安全巩固提升工程</t>
  </si>
  <si>
    <r>
      <rPr>
        <sz val="10"/>
        <color theme="1"/>
        <rFont val="仿宋_GB2312"/>
        <charset val="134"/>
      </rPr>
      <t>新建集水井1座，阀井7座，新建10m</t>
    </r>
    <r>
      <rPr>
        <sz val="10"/>
        <color theme="1"/>
        <rFont val="宋体"/>
        <charset val="134"/>
      </rPr>
      <t>³</t>
    </r>
    <r>
      <rPr>
        <sz val="10"/>
        <color theme="1"/>
        <rFont val="仿宋_GB2312"/>
        <charset val="134"/>
      </rPr>
      <t>蓄水池2座，加固50m</t>
    </r>
    <r>
      <rPr>
        <sz val="10"/>
        <color theme="1"/>
        <rFont val="宋体"/>
        <charset val="134"/>
      </rPr>
      <t>³</t>
    </r>
    <r>
      <rPr>
        <sz val="10"/>
        <color theme="1"/>
        <rFont val="仿宋_GB2312"/>
        <charset val="134"/>
      </rPr>
      <t>蓄水池1座，加固过滤蓄水池1座；新铺输水管道Φ50PE管3620m；铺设配水管道Φ40PE管980m，安装机械水表161块。</t>
    </r>
  </si>
  <si>
    <t>巩固提升335人饮水安全，其中已脱贫户85户260人</t>
  </si>
  <si>
    <t>紫阳县2022年林本河村饮水安全巩固提升工程</t>
  </si>
  <si>
    <r>
      <rPr>
        <sz val="10"/>
        <color theme="1"/>
        <rFont val="仿宋_GB2312"/>
        <charset val="134"/>
      </rPr>
      <t>新建取水枢纽1座，阀井1座，拆除重建集水井2座；更换输水管道φ63PE管50m，Φ32PE管500m，φ40PE管100m，新建阀井2座；2）新建10m</t>
    </r>
    <r>
      <rPr>
        <sz val="10"/>
        <color theme="1"/>
        <rFont val="宋体"/>
        <charset val="134"/>
      </rPr>
      <t>³</t>
    </r>
    <r>
      <rPr>
        <sz val="10"/>
        <color theme="1"/>
        <rFont val="仿宋_GB2312"/>
        <charset val="134"/>
      </rPr>
      <t>蓄水池1座，10m</t>
    </r>
    <r>
      <rPr>
        <sz val="10"/>
        <color theme="1"/>
        <rFont val="宋体"/>
        <charset val="134"/>
      </rPr>
      <t>³</t>
    </r>
    <r>
      <rPr>
        <sz val="10"/>
        <color theme="1"/>
        <rFont val="仿宋_GB2312"/>
        <charset val="134"/>
      </rPr>
      <t>过滤蓄水池1座；铺设配水管道φ25PE管200m，φ20PE管600m。φ32PE管1000m ，φ40PE管1400m。</t>
    </r>
  </si>
  <si>
    <t>巩固提升772人饮水安全，其中已脱贫户37户160人</t>
  </si>
  <si>
    <t>紫阳县2022年沔浴河村饮水安全巩固提升工程</t>
  </si>
  <si>
    <t>新建取水枢纽1座，阀井1座；新铺φ50PE输水管道100m；配水管道φ40PE管道200m。</t>
  </si>
  <si>
    <t>沔浴河村</t>
  </si>
  <si>
    <t>巩固提升208人饮水安全，其中已脱贫户38户109人</t>
  </si>
  <si>
    <t>紫阳县2022年闹热村饮水安全巩固提升工程</t>
  </si>
  <si>
    <t>取水枢纽集水井滤料更换，集水井内部清洗；输水管道疏通；过滤蓄水池清洗，更换滤料。新建取水枢纽1座，阀井1座。</t>
  </si>
  <si>
    <t>闹热村</t>
  </si>
  <si>
    <t>巩固提升500人饮水安全，其中已脱贫户109户412人</t>
  </si>
  <si>
    <t>紫阳县2022年三元村饮水安全巩固提升工程</t>
  </si>
  <si>
    <r>
      <rPr>
        <sz val="10"/>
        <color theme="1"/>
        <rFont val="仿宋_GB2312"/>
        <charset val="134"/>
      </rPr>
      <t>铺设输水管道Φ40PE管100m；新建20m</t>
    </r>
    <r>
      <rPr>
        <sz val="10"/>
        <color theme="1"/>
        <rFont val="宋体"/>
        <charset val="134"/>
      </rPr>
      <t>³</t>
    </r>
    <r>
      <rPr>
        <sz val="10"/>
        <color theme="1"/>
        <rFont val="仿宋_GB2312"/>
        <charset val="134"/>
      </rPr>
      <t>蓄水池1座；安装3×6mm</t>
    </r>
    <r>
      <rPr>
        <sz val="10"/>
        <color theme="1"/>
        <rFont val="宋体"/>
        <charset val="134"/>
      </rPr>
      <t>²</t>
    </r>
    <r>
      <rPr>
        <sz val="10"/>
        <color theme="1"/>
        <rFont val="仿宋_GB2312"/>
        <charset val="134"/>
      </rPr>
      <t>线缆100m，配备抽水泵2台；配水管道Φ20PE管3000m。</t>
    </r>
  </si>
  <si>
    <t>三元村</t>
  </si>
  <si>
    <t>巩固提升157人饮水安全，其中已脱贫户26户93人</t>
  </si>
  <si>
    <t>紫阳县2022年双河口村饮水安全巩固提升工程</t>
  </si>
  <si>
    <t>铺设配水管道Φ32PE管1000m，新建阀井3座。</t>
  </si>
  <si>
    <t>巩固提升125人饮水安全，其中已脱贫户13户56人</t>
  </si>
  <si>
    <t>紫阳县2022年桐安村饮水安全巩固提升工程</t>
  </si>
  <si>
    <r>
      <rPr>
        <sz val="10"/>
        <color theme="1"/>
        <rFont val="仿宋_GB2312"/>
        <charset val="134"/>
      </rPr>
      <t>新建集水井1座，阀井1座，新建5m</t>
    </r>
    <r>
      <rPr>
        <sz val="10"/>
        <color theme="1"/>
        <rFont val="宋体"/>
        <charset val="134"/>
      </rPr>
      <t>³</t>
    </r>
    <r>
      <rPr>
        <sz val="10"/>
        <color theme="1"/>
        <rFont val="仿宋_GB2312"/>
        <charset val="134"/>
      </rPr>
      <t>抽水泵进水池1座，安装抽水泵1台；新铺输（抽）水管道Φ40PE管320m；新建10m</t>
    </r>
    <r>
      <rPr>
        <sz val="10"/>
        <color theme="1"/>
        <rFont val="宋体"/>
        <charset val="134"/>
      </rPr>
      <t>³</t>
    </r>
    <r>
      <rPr>
        <sz val="10"/>
        <color theme="1"/>
        <rFont val="仿宋_GB2312"/>
        <charset val="134"/>
      </rPr>
      <t>蓄水池1座；铺设配水管道Φ40PE管1960m，Φ32PE管320m，新建各类阀井3座。</t>
    </r>
  </si>
  <si>
    <t>巩固提升106人饮水安全，其中已脱贫户21户48人</t>
  </si>
  <si>
    <t>紫阳县2022年廖家河村饮水安全巩固提升工程</t>
  </si>
  <si>
    <r>
      <rPr>
        <sz val="10"/>
        <color theme="1"/>
        <rFont val="仿宋_GB2312"/>
        <charset val="134"/>
      </rPr>
      <t>新铺输水管道Φ63PE管5700m，新建阀井13座；新建10m</t>
    </r>
    <r>
      <rPr>
        <sz val="10"/>
        <color theme="1"/>
        <rFont val="宋体"/>
        <charset val="134"/>
      </rPr>
      <t>³</t>
    </r>
    <r>
      <rPr>
        <sz val="10"/>
        <color theme="1"/>
        <rFont val="仿宋_GB2312"/>
        <charset val="134"/>
      </rPr>
      <t>蓄水池1座；新铺配水管道Φ20PE管400m，新建阀井1座。</t>
    </r>
  </si>
  <si>
    <t>巩固提升722人饮水安全，其中已脱贫户45户212人</t>
  </si>
  <si>
    <t>紫阳县2022年闹河村饮水安全巩固提升工程</t>
  </si>
  <si>
    <r>
      <rPr>
        <sz val="10"/>
        <color theme="1"/>
        <rFont val="仿宋_GB2312"/>
        <charset val="134"/>
      </rPr>
      <t>取水枢纽清淤，集水井滤料更换；更换输水管道Φ50PE管600m；过滤池更换滤料，更换阀门2个；蓄水池加设排污管；更换消毒设备1套；厂区绿化100m</t>
    </r>
    <r>
      <rPr>
        <sz val="10"/>
        <color theme="1"/>
        <rFont val="宋体"/>
        <charset val="134"/>
      </rPr>
      <t>²</t>
    </r>
    <r>
      <rPr>
        <sz val="10"/>
        <color theme="1"/>
        <rFont val="仿宋_GB2312"/>
        <charset val="134"/>
      </rPr>
      <t>；更换配水管道Φ40PE管500m。</t>
    </r>
  </si>
  <si>
    <t>巩固提升409人饮水安全，其中已脱贫户72户286人</t>
  </si>
  <si>
    <t>紫阳县2022年双安镇沔浴河村供水工程</t>
  </si>
  <si>
    <r>
      <rPr>
        <sz val="10"/>
        <color theme="1"/>
        <rFont val="仿宋_GB2312"/>
        <charset val="134"/>
      </rPr>
      <t>新建油坊沟取水枢纽1处；新建20m</t>
    </r>
    <r>
      <rPr>
        <sz val="10"/>
        <color theme="1"/>
        <rFont val="宋体"/>
        <charset val="134"/>
      </rPr>
      <t>³</t>
    </r>
    <r>
      <rPr>
        <sz val="10"/>
        <color theme="1"/>
        <rFont val="仿宋_GB2312"/>
        <charset val="134"/>
      </rPr>
      <t>过滤蓄水池1座，安装缓释消毒设备1套；铺设管道4600m；新建阀门井6座。</t>
    </r>
  </si>
  <si>
    <t>巩固提升65人饮水安全，其中已脱贫户15户40人</t>
  </si>
  <si>
    <t>紫阳县2022年双安镇双河口村供水改扩建（1处）工程</t>
  </si>
  <si>
    <t>新建及改造拦水坝2座，新建及改造过滤池2座，消毒设备1套，输配水管道15800米。</t>
  </si>
  <si>
    <t>巩固提升420人饮水安全，其中已脱贫户15户51人</t>
  </si>
  <si>
    <t>紫阳县2022年东垭村饮水安全巩固提升工程</t>
  </si>
  <si>
    <r>
      <rPr>
        <sz val="10"/>
        <color theme="1"/>
        <rFont val="仿宋_GB2312"/>
        <charset val="134"/>
      </rPr>
      <t>（1）新建集水井（2）新建3m</t>
    </r>
    <r>
      <rPr>
        <sz val="10"/>
        <color theme="1"/>
        <rFont val="宋体"/>
        <charset val="134"/>
      </rPr>
      <t>³</t>
    </r>
    <r>
      <rPr>
        <sz val="10"/>
        <color theme="1"/>
        <rFont val="仿宋_GB2312"/>
        <charset val="134"/>
      </rPr>
      <t>过滤池（3）新建30m</t>
    </r>
    <r>
      <rPr>
        <sz val="10"/>
        <color theme="1"/>
        <rFont val="宋体"/>
        <charset val="134"/>
      </rPr>
      <t>³</t>
    </r>
    <r>
      <rPr>
        <sz val="10"/>
        <color theme="1"/>
        <rFont val="仿宋_GB2312"/>
        <charset val="134"/>
      </rPr>
      <t>蓄水池（4）排污管道DN90PE管60m（5）输水管DN63PE管（1.6Mpa）300m（6）更换配水管DN50PE管（1.6Mpa）500m（1）新建拦水坝一座;(2)20m</t>
    </r>
    <r>
      <rPr>
        <sz val="10"/>
        <color theme="1"/>
        <rFont val="宋体"/>
        <charset val="134"/>
      </rPr>
      <t>³</t>
    </r>
    <r>
      <rPr>
        <sz val="10"/>
        <color theme="1"/>
        <rFont val="仿宋_GB2312"/>
        <charset val="134"/>
      </rPr>
      <t>蓄水池（3）排污管道DN90PE管50m；（4）输水管道DN63PE管（1.6Mpa）150m。</t>
    </r>
  </si>
  <si>
    <t>东垭村</t>
  </si>
  <si>
    <t>彭杨</t>
  </si>
  <si>
    <t>0915-4932161</t>
  </si>
  <si>
    <t>巩固提升428人饮水安全，其中已脱贫户31户126人</t>
  </si>
  <si>
    <t>紫阳县2022年庄房村饮水安全巩固提升工程</t>
  </si>
  <si>
    <t>（1）新建拦水坝一座 (2)输水管道DN32PE管1000m （3）阀井一座。</t>
  </si>
  <si>
    <t>庄房村</t>
  </si>
  <si>
    <t>巩固提升634人饮水安全，其中已脱贫户66户270人</t>
  </si>
  <si>
    <t>紫阳县2022年苗河村饮水安全巩固提升工程</t>
  </si>
  <si>
    <t>（1）新建集水井2座 (2)输水管道DN40PE管1600m (3)新建φ40输水管650m (4) 新建φ40输水管950m (5)更换φ63配水管800m (6)更换φ32配水管1000m(7)更换φ20配水管3000m， 更换φ50配水管1700m。</t>
  </si>
  <si>
    <t>苗河村</t>
  </si>
  <si>
    <t>巩固提升467人饮水安全，其中已脱贫户174户313人</t>
  </si>
  <si>
    <t>紫阳县2022年取宝村饮水安全巩固提升工程</t>
  </si>
  <si>
    <r>
      <rPr>
        <sz val="10"/>
        <color theme="1"/>
        <rFont val="仿宋_GB2312"/>
        <charset val="134"/>
      </rPr>
      <t>（1）新建拦水坝一座 (2)输水DN50PE管道3000m（3）更换配水DN40PE管道200m （4）更换配水DN32PE管道300m （5）更换配水DN25PE管道400m（6）新建拦水坝一座 （7）输水DN40PE管道200m （8）新建3m</t>
    </r>
    <r>
      <rPr>
        <sz val="10"/>
        <color theme="1"/>
        <rFont val="宋体"/>
        <charset val="134"/>
      </rPr>
      <t>³</t>
    </r>
    <r>
      <rPr>
        <sz val="10"/>
        <color theme="1"/>
        <rFont val="仿宋_GB2312"/>
        <charset val="134"/>
      </rPr>
      <t>过滤池（9）新建拦水坝一座  （10）输水DN32PE管道400m  （11）配水DN32PE管道3100m。</t>
    </r>
  </si>
  <si>
    <t>取宝村</t>
  </si>
  <si>
    <t>巩固提升563人饮水安全，其中已脱贫户90户283人</t>
  </si>
  <si>
    <t>紫阳县2022年解放村饮水安全巩固提升工程</t>
  </si>
  <si>
    <r>
      <rPr>
        <sz val="10"/>
        <color theme="1"/>
        <rFont val="仿宋_GB2312"/>
        <charset val="134"/>
      </rPr>
      <t>（1）新建拦水坝一座 (2)输水管道DN32PE管1000m (3)阀井2座；（4）新建3m</t>
    </r>
    <r>
      <rPr>
        <sz val="10"/>
        <color theme="1"/>
        <rFont val="宋体"/>
        <charset val="134"/>
      </rPr>
      <t>³</t>
    </r>
    <r>
      <rPr>
        <sz val="10"/>
        <color theme="1"/>
        <rFont val="仿宋_GB2312"/>
        <charset val="134"/>
      </rPr>
      <t>过滤池（5）更换φ40PE配水管1500m。（6）更换φ50PE配水管1000m (7) 更换φ20PE配水管1000m。</t>
    </r>
  </si>
  <si>
    <t>解放村</t>
  </si>
  <si>
    <t>巩固提升360人饮水安全，其中已脱贫户88户295人</t>
  </si>
  <si>
    <t>紫阳县2022年老庄村饮水安全巩固提升工程</t>
  </si>
  <si>
    <r>
      <rPr>
        <sz val="10"/>
        <color theme="1"/>
        <rFont val="仿宋_GB2312"/>
        <charset val="134"/>
      </rPr>
      <t>1.新建拦水坝2座；2.新建10m</t>
    </r>
    <r>
      <rPr>
        <sz val="10"/>
        <color theme="1"/>
        <rFont val="宋体"/>
        <charset val="134"/>
      </rPr>
      <t>³</t>
    </r>
    <r>
      <rPr>
        <sz val="10"/>
        <color theme="1"/>
        <rFont val="仿宋_GB2312"/>
        <charset val="134"/>
      </rPr>
      <t>过滤蓄水池1座；3.输水管2600m；4.配水管2200m。</t>
    </r>
  </si>
  <si>
    <t>巩固提升580人饮水安全，其中已脱贫户111户460人</t>
  </si>
  <si>
    <t>紫阳县2022年新光村饮水安全巩固提升工程</t>
  </si>
  <si>
    <r>
      <rPr>
        <sz val="10"/>
        <color theme="1"/>
        <rFont val="仿宋_GB2312"/>
        <charset val="134"/>
      </rPr>
      <t>1.新建集水井3座；2.新建30m</t>
    </r>
    <r>
      <rPr>
        <sz val="10"/>
        <color theme="1"/>
        <rFont val="宋体"/>
        <charset val="134"/>
      </rPr>
      <t>³</t>
    </r>
    <r>
      <rPr>
        <sz val="10"/>
        <color theme="1"/>
        <rFont val="仿宋_GB2312"/>
        <charset val="134"/>
      </rPr>
      <t>蓄水池1座、改造3m</t>
    </r>
    <r>
      <rPr>
        <sz val="10"/>
        <color theme="1"/>
        <rFont val="宋体"/>
        <charset val="134"/>
      </rPr>
      <t>³</t>
    </r>
    <r>
      <rPr>
        <sz val="10"/>
        <color theme="1"/>
        <rFont val="仿宋_GB2312"/>
        <charset val="134"/>
      </rPr>
      <t>过滤池1座、3m</t>
    </r>
    <r>
      <rPr>
        <sz val="10"/>
        <color theme="1"/>
        <rFont val="宋体"/>
        <charset val="134"/>
      </rPr>
      <t>³</t>
    </r>
    <r>
      <rPr>
        <sz val="10"/>
        <color theme="1"/>
        <rFont val="仿宋_GB2312"/>
        <charset val="134"/>
      </rPr>
      <t>过滤池更换滤料1座；3.输水管700m；4.配水管3350m。</t>
    </r>
  </si>
  <si>
    <t>新光村</t>
  </si>
  <si>
    <t>巩固提升169人饮水安全，其中已脱贫户32户112人</t>
  </si>
  <si>
    <t>紫阳县2022年瓦房村饮水安全巩固提升工程</t>
  </si>
  <si>
    <t>1.新建拦水坝1座；2.铺设安装输水管400m；3.铺设安装配水管3800m。</t>
  </si>
  <si>
    <t>巩固提升332人饮水安全，其中已脱贫户62户232人</t>
  </si>
  <si>
    <t>紫阳县2022年庙坝村饮水安全巩固提升工程</t>
  </si>
  <si>
    <r>
      <rPr>
        <sz val="10"/>
        <color theme="1"/>
        <rFont val="仿宋_GB2312"/>
        <charset val="134"/>
      </rPr>
      <t>1.新建集水井1座；2.重建50m</t>
    </r>
    <r>
      <rPr>
        <sz val="10"/>
        <color theme="1"/>
        <rFont val="宋体"/>
        <charset val="134"/>
      </rPr>
      <t>³</t>
    </r>
    <r>
      <rPr>
        <sz val="10"/>
        <color theme="1"/>
        <rFont val="仿宋_GB2312"/>
        <charset val="134"/>
      </rPr>
      <t>蓄水池1座。</t>
    </r>
  </si>
  <si>
    <t>巩固提升166人饮水安全，其中已脱贫户21户83人</t>
  </si>
  <si>
    <t>紫阳县2022年堰塘村饮水安全巩固提升工程</t>
  </si>
  <si>
    <r>
      <rPr>
        <sz val="10"/>
        <color theme="1"/>
        <rFont val="仿宋_GB2312"/>
        <charset val="134"/>
      </rPr>
      <t>1.新建集水井1座；2.新建30m</t>
    </r>
    <r>
      <rPr>
        <sz val="10"/>
        <color theme="1"/>
        <rFont val="宋体"/>
        <charset val="134"/>
      </rPr>
      <t>³</t>
    </r>
    <r>
      <rPr>
        <sz val="10"/>
        <color theme="1"/>
        <rFont val="仿宋_GB2312"/>
        <charset val="134"/>
      </rPr>
      <t>蓄水池2座；3.铺设安装输水管1000m；4.铺设安装配水管2000m。</t>
    </r>
  </si>
  <si>
    <t>巩固提升315人饮水安全，其中已脱贫户80户262人</t>
  </si>
  <si>
    <t>紫阳县2022年新房村饮水安全巩固提升工程</t>
  </si>
  <si>
    <r>
      <rPr>
        <sz val="10"/>
        <color theme="1"/>
        <rFont val="仿宋_GB2312"/>
        <charset val="134"/>
      </rPr>
      <t>1.新建拦水坝1座；2.新建10m</t>
    </r>
    <r>
      <rPr>
        <sz val="10"/>
        <color theme="1"/>
        <rFont val="宋体"/>
        <charset val="134"/>
      </rPr>
      <t>³</t>
    </r>
    <r>
      <rPr>
        <sz val="10"/>
        <color theme="1"/>
        <rFont val="仿宋_GB2312"/>
        <charset val="134"/>
      </rPr>
      <t>过滤蓄水池1座；3.铺设安装配水管600m。</t>
    </r>
  </si>
  <si>
    <t>新房村</t>
  </si>
  <si>
    <t>巩固提升154人饮水安全，其中已脱贫户22户82人</t>
  </si>
  <si>
    <t>紫阳县2022年新华村饮水安全巩固提升工程</t>
  </si>
  <si>
    <t>1.新建拦水坝1座；2.铺设安装输水管150m。</t>
  </si>
  <si>
    <t>新华村</t>
  </si>
  <si>
    <t>巩固提升70人饮水安全，其中已脱贫户9户30人</t>
  </si>
  <si>
    <t>紫阳县2022年瓦庙镇供水查缺补漏补充工程</t>
  </si>
  <si>
    <r>
      <rPr>
        <sz val="10"/>
        <color theme="1"/>
        <rFont val="仿宋_GB2312"/>
        <charset val="134"/>
      </rPr>
      <t>集镇6期新建10m</t>
    </r>
    <r>
      <rPr>
        <sz val="10"/>
        <color theme="1"/>
        <rFont val="宋体"/>
        <charset val="134"/>
      </rPr>
      <t>³</t>
    </r>
    <r>
      <rPr>
        <sz val="10"/>
        <color theme="1"/>
        <rFont val="仿宋_GB2312"/>
        <charset val="134"/>
      </rPr>
      <t>减压池1座；铺设φ63PE输水管300m；φ63PE排污管道300m；庙坝村何家湾新建Ⅰ型慢滤池1座；新华村铺设φ32PE配水管400m；铺设φ20PE配水管800m；新光村铺设φ20PE配水管800m。</t>
    </r>
  </si>
  <si>
    <t>全镇</t>
  </si>
  <si>
    <t>巩固提升460人饮水安全，其中已脱贫户92户460人</t>
  </si>
  <si>
    <t>紫阳县2022年院墙村饮水安全巩固提升工程</t>
  </si>
  <si>
    <r>
      <rPr>
        <sz val="10"/>
        <color theme="1"/>
        <rFont val="仿宋_GB2312"/>
        <charset val="134"/>
      </rPr>
      <t>新建取水枢纽1座，阀井1座；更换φ40PE输水管道1250m；新建20m</t>
    </r>
    <r>
      <rPr>
        <sz val="10"/>
        <color theme="1"/>
        <rFont val="宋体"/>
        <charset val="134"/>
      </rPr>
      <t>³</t>
    </r>
    <r>
      <rPr>
        <sz val="10"/>
        <color theme="1"/>
        <rFont val="仿宋_GB2312"/>
        <charset val="134"/>
      </rPr>
      <t>过滤蓄水池1座，购安成品钢筋砼预制防撞墩（长2m）1座；新铺及更换φ40PE配水管道850m。</t>
    </r>
  </si>
  <si>
    <t>王敬</t>
  </si>
  <si>
    <t>0915-4512059</t>
  </si>
  <si>
    <t>巩固提升366人饮水安全，其中已脱贫户50户186人</t>
  </si>
  <si>
    <t>紫阳县2022年止凤村饮水安全巩固提升工程</t>
  </si>
  <si>
    <r>
      <rPr>
        <sz val="10"/>
        <color theme="1"/>
        <rFont val="仿宋_GB2312"/>
        <charset val="134"/>
      </rPr>
      <t>新建取水枢纽2座，阀井2座；新铺φ25PE输水管道1100m；新建5m</t>
    </r>
    <r>
      <rPr>
        <sz val="10"/>
        <color theme="1"/>
        <rFont val="宋体"/>
        <charset val="134"/>
      </rPr>
      <t>³</t>
    </r>
    <r>
      <rPr>
        <sz val="10"/>
        <color theme="1"/>
        <rFont val="仿宋_GB2312"/>
        <charset val="134"/>
      </rPr>
      <t>过滤蓄水池2座；新铺φ25PE配水管道500m。</t>
    </r>
  </si>
  <si>
    <t>巩固提升28人饮水安全，其中已脱贫户9户28人</t>
  </si>
  <si>
    <t>紫阳县2022年悬鼓村饮水安全巩固提升工程</t>
  </si>
  <si>
    <t>新建取水枢纽1座。</t>
  </si>
  <si>
    <t>巩固提升573人饮水安全，其中已脱贫户47户136人</t>
  </si>
  <si>
    <t>紫阳县2022年鸡鸣村饮水安全巩固提升工程</t>
  </si>
  <si>
    <r>
      <rPr>
        <sz val="10"/>
        <color theme="1"/>
        <rFont val="仿宋_GB2312"/>
        <charset val="134"/>
      </rPr>
      <t>新铺φ50PE输水管道50m；新建10m</t>
    </r>
    <r>
      <rPr>
        <sz val="10"/>
        <color theme="1"/>
        <rFont val="宋体"/>
        <charset val="134"/>
      </rPr>
      <t>³</t>
    </r>
    <r>
      <rPr>
        <sz val="10"/>
        <color theme="1"/>
        <rFont val="仿宋_GB2312"/>
        <charset val="134"/>
      </rPr>
      <t>过滤蓄水池1座，30m</t>
    </r>
    <r>
      <rPr>
        <sz val="10"/>
        <color theme="1"/>
        <rFont val="宋体"/>
        <charset val="134"/>
      </rPr>
      <t>³</t>
    </r>
    <r>
      <rPr>
        <sz val="10"/>
        <color theme="1"/>
        <rFont val="仿宋_GB2312"/>
        <charset val="134"/>
      </rPr>
      <t>蓄水池1座；新铺φ40PE配水管道60m。</t>
    </r>
  </si>
  <si>
    <t>巩固提升480人饮水安全，其中已脱贫户75户230人</t>
  </si>
  <si>
    <t>紫阳县2022年芭蕉村饮水安全巩固提升工程</t>
  </si>
  <si>
    <r>
      <rPr>
        <sz val="10"/>
        <color theme="1"/>
        <rFont val="仿宋_GB2312"/>
        <charset val="134"/>
      </rPr>
      <t>新建取水枢纽1座，输水管道加装DN100闸阀1个，阀井14座；铺设输水管道φ63PE管100m，安装DN50钢管80m；新建20m</t>
    </r>
    <r>
      <rPr>
        <sz val="10"/>
        <color theme="1"/>
        <rFont val="宋体"/>
        <charset val="134"/>
      </rPr>
      <t>³</t>
    </r>
    <r>
      <rPr>
        <sz val="10"/>
        <color theme="1"/>
        <rFont val="仿宋_GB2312"/>
        <charset val="134"/>
      </rPr>
      <t>蓄水池1座，加固改造蓄水池1座；更换及新铺配水管道φ63PE管道4500m，φ32PE管500m，φ25PE管2600m，φ20PE管4000m。</t>
    </r>
  </si>
  <si>
    <t>芭蕉村</t>
  </si>
  <si>
    <t>巩固提升549人饮水安全，其中已脱贫户72户316人</t>
  </si>
  <si>
    <t>紫阳县2022年钟林村饮水安全巩固提升工程</t>
  </si>
  <si>
    <t>铺设安装Φ20PE管1000m。</t>
  </si>
  <si>
    <t>巩固提升3人饮水安全，其中已脱贫户2户2人</t>
  </si>
  <si>
    <t>紫阳县2022年月池村饮水安全巩固提升工程</t>
  </si>
  <si>
    <r>
      <rPr>
        <sz val="10"/>
        <color theme="1"/>
        <rFont val="仿宋_GB2312"/>
        <charset val="134"/>
      </rPr>
      <t>新建取水枢纽1座，新建阀井1座；铺设φ25PE输水管道800m；新建10m</t>
    </r>
    <r>
      <rPr>
        <sz val="10"/>
        <color theme="1"/>
        <rFont val="宋体"/>
        <charset val="134"/>
      </rPr>
      <t>³</t>
    </r>
    <r>
      <rPr>
        <sz val="10"/>
        <color theme="1"/>
        <rFont val="仿宋_GB2312"/>
        <charset val="134"/>
      </rPr>
      <t>过滤蓄水池2座，10m</t>
    </r>
    <r>
      <rPr>
        <sz val="10"/>
        <color theme="1"/>
        <rFont val="宋体"/>
        <charset val="134"/>
      </rPr>
      <t>³</t>
    </r>
    <r>
      <rPr>
        <sz val="10"/>
        <color theme="1"/>
        <rFont val="仿宋_GB2312"/>
        <charset val="134"/>
      </rPr>
      <t>蓄水池1座；新铺φ25PE配水管道1400m，φ20PE管1600m。</t>
    </r>
  </si>
  <si>
    <t>巩固提升130人饮水安全，其中已脱贫户27户82人</t>
  </si>
  <si>
    <t>紫阳县2022年显钟村饮水安全巩固提升工程</t>
  </si>
  <si>
    <t>加固取水坝1座，新建阀井1座；延伸排污管φ90PE管20m。铺设溢流管φ63PE管400m。铺设输水管道φ50PE管230m。</t>
  </si>
  <si>
    <t>巩固提升483人饮水安全，其中已脱贫户45户168人</t>
  </si>
  <si>
    <t>紫阳县2022年贾坪村饮水安全巩固提升工程</t>
  </si>
  <si>
    <r>
      <rPr>
        <sz val="10"/>
        <color theme="1"/>
        <rFont val="仿宋_GB2312"/>
        <charset val="134"/>
      </rPr>
      <t>新建取水枢纽1座，阀井1座；更换φ63PE输水管道100m；新建20m</t>
    </r>
    <r>
      <rPr>
        <sz val="10"/>
        <color theme="1"/>
        <rFont val="宋体"/>
        <charset val="134"/>
      </rPr>
      <t>³</t>
    </r>
    <r>
      <rPr>
        <sz val="10"/>
        <color theme="1"/>
        <rFont val="仿宋_GB2312"/>
        <charset val="134"/>
      </rPr>
      <t>过滤蓄水池1座，增设缓释消毒器1台，新建消毒器保护井1座；新铺配水管道φ25PE管1400m，φ32PE管200m，φ63PE管500m。</t>
    </r>
  </si>
  <si>
    <t>巩固提升198人饮水安全，其中已脱贫户0户0人</t>
  </si>
  <si>
    <t>紫阳县2022年向阳镇悬鼓村4组供水工程</t>
  </si>
  <si>
    <r>
      <rPr>
        <sz val="10"/>
        <color theme="1"/>
        <rFont val="仿宋_GB2312"/>
        <charset val="134"/>
      </rPr>
      <t>现有泉室清淤；新建20m</t>
    </r>
    <r>
      <rPr>
        <sz val="10"/>
        <color theme="1"/>
        <rFont val="宋体"/>
        <charset val="134"/>
      </rPr>
      <t>³</t>
    </r>
    <r>
      <rPr>
        <sz val="10"/>
        <color theme="1"/>
        <rFont val="仿宋_GB2312"/>
        <charset val="134"/>
      </rPr>
      <t>低位过滤蓄水池1座，新建10m</t>
    </r>
    <r>
      <rPr>
        <sz val="10"/>
        <color theme="1"/>
        <rFont val="宋体"/>
        <charset val="134"/>
      </rPr>
      <t>³</t>
    </r>
    <r>
      <rPr>
        <sz val="10"/>
        <color theme="1"/>
        <rFont val="仿宋_GB2312"/>
        <charset val="134"/>
      </rPr>
      <t>高位蓄水池1座，安装缓释消毒设备1套；铺设输水管道5000m；安装100QJ2-134/24潜水泵1套。</t>
    </r>
  </si>
  <si>
    <t>巩固提升55人饮水安全，其中已脱贫户6户38人</t>
  </si>
  <si>
    <t>紫阳县2022年洞河镇前河村2组饮水安全巩固提升工程</t>
  </si>
  <si>
    <t>改造提升输水管道1000米</t>
  </si>
  <si>
    <t>巩固提升319人饮水安全，已脱贫户48户159人</t>
  </si>
  <si>
    <t>紫阳县2022年汉王镇汉城村（草川）饮水安全巩固提升工程</t>
  </si>
  <si>
    <t>沉淀过滤池1座，抽水泵1台，消毒设备1台</t>
  </si>
  <si>
    <t>巩固提升269人饮水安全，已脱贫户20户68人</t>
  </si>
  <si>
    <t>紫阳县2022年汉王镇五郎坪村5组饮水安全巩固提升工程</t>
  </si>
  <si>
    <t>集水井1座，蓄水池1座，管道3700米</t>
  </si>
  <si>
    <t>巩固提升58人饮水安全，已脱贫户2户4人</t>
  </si>
  <si>
    <t>紫阳县2022年焕古镇焕古村供水管道改造工程</t>
  </si>
  <si>
    <t>Φ160管道5500米，Φ75管道450米</t>
  </si>
  <si>
    <t>巩固提升4200人饮水安全，已脱贫户256户723人</t>
  </si>
  <si>
    <t>紫阳县2022年界岭镇双明村2组饮水安全巩固提升工程</t>
  </si>
  <si>
    <t>新建拦水坝1座，管道1000米</t>
  </si>
  <si>
    <t>巩固提升700人饮水安全，已脱贫户48户156人</t>
  </si>
  <si>
    <t>紫阳县2022年高滩镇三坪村6组饮水安全巩固提升工程</t>
  </si>
  <si>
    <t>拦水坝1座，沉淀一体池1座，管道1500米</t>
  </si>
  <si>
    <t>三坪村</t>
  </si>
  <si>
    <t>巩固提升130人饮水安全，已脱贫户10户12人</t>
  </si>
  <si>
    <t>紫阳县2022年红椿镇尚坝村2组饮水安全巩固提升工程</t>
  </si>
  <si>
    <t>拦水坝1座，蓄水池1座，消毒设备和消毒池1台。</t>
  </si>
  <si>
    <t>巩固提升87人饮水安全，已脱贫户5户11人</t>
  </si>
  <si>
    <t>紫阳县2022年东木镇三官堂村6组饮水安全巩固提升工程</t>
  </si>
  <si>
    <t>拦水坝1座，管道200米</t>
  </si>
  <si>
    <t>巩固提升178人饮水安全，已脱贫户10户26人</t>
  </si>
  <si>
    <t>紫阳县2022年双安镇沔浴河村3组饮水工程</t>
  </si>
  <si>
    <r>
      <rPr>
        <sz val="10"/>
        <color theme="1"/>
        <rFont val="仿宋_GB2312"/>
        <charset val="134"/>
      </rPr>
      <t>拦水坝1座，沉淀过滤一体池1座（20m</t>
    </r>
    <r>
      <rPr>
        <sz val="10"/>
        <color theme="1"/>
        <rFont val="宋体"/>
        <charset val="134"/>
      </rPr>
      <t>³</t>
    </r>
    <r>
      <rPr>
        <sz val="10"/>
        <color theme="1"/>
        <rFont val="仿宋_GB2312"/>
        <charset val="134"/>
      </rPr>
      <t>），Φ40管道1500m。</t>
    </r>
  </si>
  <si>
    <t>巩固提升25人饮水安全，已脱贫户10户34人</t>
  </si>
  <si>
    <t>紫阳县2022年高滩镇八庙村六、七、八组饮水改造工程</t>
  </si>
  <si>
    <t>改造蓄水池1座，新建沉砂过滤池1座，安装管道2600米。</t>
  </si>
  <si>
    <t>八庙村</t>
  </si>
  <si>
    <t>巩固提升465人饮水安全，已脱贫户50户205人</t>
  </si>
  <si>
    <t>紫阳县2022年毛坝集镇净水厂巩固提升改扩建项目</t>
  </si>
  <si>
    <t>（1）新建取水塔（井）1座，取水泵站1座，变配电及控制管理房1座；（2）新建输水管道1条，总长3500m；（3）水厂内新建沉淀池1座、无阀滤池1座、清水池1座、更换消毒设备1台。</t>
  </si>
  <si>
    <t>完善基础设施，巩固提升群众饮水安全。</t>
  </si>
  <si>
    <t>巩固提升总人口4500人，其中直接受益1450户4500人</t>
  </si>
  <si>
    <t>紫阳县2022年双桥镇四坪村三组供水改造提升工程</t>
  </si>
  <si>
    <t>改造管道Φ90管到350米</t>
  </si>
  <si>
    <t>四坪村</t>
  </si>
  <si>
    <t>巩固提升4500人饮水安全，已脱贫户123户378人</t>
  </si>
  <si>
    <t>紫阳县2022年高滩镇双柳村4、5组人饮工程改造提升工程</t>
  </si>
  <si>
    <t>更换DN32管道1000米，DN25管道300米，DN20管道1600米</t>
  </si>
  <si>
    <t>巩固提升160人饮水安全，已脱贫户19户76人</t>
  </si>
  <si>
    <t>紫阳县2022年高滩镇高滩村8组人饮工程改造提升工程</t>
  </si>
  <si>
    <t>加固30立方米蓄水池1座，增加DN40管道500米</t>
  </si>
  <si>
    <t>巩固提升110人饮水安全，已脱贫户6户25人</t>
  </si>
  <si>
    <t>紫阳县2022年瓦庙镇新光村5、7组饮水安全巩固提升项目</t>
  </si>
  <si>
    <t>新光村五组王民沟，新建30m3蓄水池1座；七组铺设Φ50管道600m。</t>
  </si>
  <si>
    <t>巩固提升总人口356人，已脱贫户26户82人</t>
  </si>
  <si>
    <t>紫阳县2022年瓦庙镇堰塘村5组饮水安全巩固提升项目</t>
  </si>
  <si>
    <t>新建1m3渗水井1座，新建20m3蓄水池1座，铺设Φ20管道1200m。</t>
  </si>
  <si>
    <t>巩固提升总人口120人，已脱贫户9户28人</t>
  </si>
  <si>
    <t>紫阳县2022年双安镇廖家河村2、6、7组饮水安全巩固提升项目</t>
  </si>
  <si>
    <t>上湾沟维修拦水坝1座，更换Φ50PE管道600m、Φ32PE管1200m；朱家沟新建拦水坝1座，3m3沉淀池1座，更换Φ75PE管道1000m；碾子坪更换Φ50PE管道100m；张永安养羊场新建10m3蓄水池1座。</t>
  </si>
  <si>
    <t>巩固提升总人口928人，已脱贫户67户213人</t>
  </si>
  <si>
    <t>紫阳县2022年高滩镇天桥村1组饮水安全巩固提升项目</t>
  </si>
  <si>
    <r>
      <rPr>
        <sz val="10"/>
        <color theme="1"/>
        <rFont val="仿宋_GB2312"/>
        <charset val="134"/>
      </rPr>
      <t>10m</t>
    </r>
    <r>
      <rPr>
        <sz val="10"/>
        <color theme="1"/>
        <rFont val="宋体"/>
        <charset val="134"/>
      </rPr>
      <t>³</t>
    </r>
    <r>
      <rPr>
        <sz val="10"/>
        <color theme="1"/>
        <rFont val="仿宋_GB2312"/>
        <charset val="134"/>
      </rPr>
      <t>清水池1个</t>
    </r>
  </si>
  <si>
    <t>巩固提升总人口60人，已脱贫户4户14人</t>
  </si>
  <si>
    <t>紫阳县2022年高滩镇万兴村5组饮水安全巩固提升项目</t>
  </si>
  <si>
    <t>更换Φ50PE管道1200m</t>
  </si>
  <si>
    <t>巩固提升总人口56人，已脱贫户4户13人</t>
  </si>
  <si>
    <t>紫阳县2022年高滩镇八庙村1、3、4组饮水安全巩固提升项目</t>
  </si>
  <si>
    <t>维修拦水坝1座、挡护8米</t>
  </si>
  <si>
    <t>巩固提升总人口310人，已脱贫户22户71人</t>
  </si>
  <si>
    <t>紫阳县2022年高滩镇朝阳村4组饮水安全巩固提升项目</t>
  </si>
  <si>
    <t>维修拦水坝1座、集水井1座、更换Φ63PE管道400m</t>
  </si>
  <si>
    <t>朝阳村</t>
  </si>
  <si>
    <t>巩固提升总人口320人，已脱贫户23户74人</t>
  </si>
  <si>
    <t>紫阳县2022年高滩镇龙湾村3、4组饮水安全巩固提升项目</t>
  </si>
  <si>
    <r>
      <rPr>
        <sz val="10"/>
        <color theme="1"/>
        <rFont val="仿宋_GB2312"/>
        <charset val="134"/>
      </rPr>
      <t>加固30m</t>
    </r>
    <r>
      <rPr>
        <sz val="10"/>
        <color theme="1"/>
        <rFont val="宋体"/>
        <charset val="134"/>
      </rPr>
      <t>³</t>
    </r>
    <r>
      <rPr>
        <sz val="10"/>
        <color theme="1"/>
        <rFont val="仿宋_GB2312"/>
        <charset val="134"/>
      </rPr>
      <t>清水池1座、10m</t>
    </r>
    <r>
      <rPr>
        <sz val="10"/>
        <color theme="1"/>
        <rFont val="宋体"/>
        <charset val="134"/>
      </rPr>
      <t>³</t>
    </r>
    <r>
      <rPr>
        <sz val="10"/>
        <color theme="1"/>
        <rFont val="仿宋_GB2312"/>
        <charset val="134"/>
      </rPr>
      <t>清水池1座</t>
    </r>
  </si>
  <si>
    <t>龙湾村</t>
  </si>
  <si>
    <t>紫阳县2022年高滩镇牌楼村1组饮水安全巩固提升项目</t>
  </si>
  <si>
    <t>新建拦水坝、沉淀池1座、Φ40PE管道500m</t>
  </si>
  <si>
    <t>巩固提升总人口50人，已脱贫户4户12人</t>
  </si>
  <si>
    <t>紫阳县2022年高滩镇高滩村7组饮水安全巩固提升项目</t>
  </si>
  <si>
    <r>
      <rPr>
        <sz val="10"/>
        <color theme="1"/>
        <rFont val="仿宋_GB2312"/>
        <charset val="134"/>
      </rPr>
      <t>新建集3m</t>
    </r>
    <r>
      <rPr>
        <sz val="10"/>
        <color theme="1"/>
        <rFont val="宋体"/>
        <charset val="134"/>
      </rPr>
      <t>³</t>
    </r>
    <r>
      <rPr>
        <sz val="10"/>
        <color theme="1"/>
        <rFont val="仿宋_GB2312"/>
        <charset val="134"/>
      </rPr>
      <t>水井1座、新建10m</t>
    </r>
    <r>
      <rPr>
        <sz val="10"/>
        <color theme="1"/>
        <rFont val="宋体"/>
        <charset val="134"/>
      </rPr>
      <t>³</t>
    </r>
    <r>
      <rPr>
        <sz val="10"/>
        <color theme="1"/>
        <rFont val="仿宋_GB2312"/>
        <charset val="134"/>
      </rPr>
      <t>沉淀蓄水一体池1座、管道2000m</t>
    </r>
  </si>
  <si>
    <t>巩固提升总人口32人，已脱贫户2户7人</t>
  </si>
  <si>
    <t>紫阳县2022年高滩镇高滩村8组饮水安全巩固提升项目</t>
  </si>
  <si>
    <r>
      <rPr>
        <sz val="10"/>
        <color theme="1"/>
        <rFont val="仿宋_GB2312"/>
        <charset val="134"/>
      </rPr>
      <t>维修3m</t>
    </r>
    <r>
      <rPr>
        <sz val="10"/>
        <color theme="1"/>
        <rFont val="宋体"/>
        <charset val="134"/>
      </rPr>
      <t>³</t>
    </r>
    <r>
      <rPr>
        <sz val="10"/>
        <color theme="1"/>
        <rFont val="仿宋_GB2312"/>
        <charset val="134"/>
      </rPr>
      <t>集水井1座</t>
    </r>
  </si>
  <si>
    <t>巩固提升总人口350人，已脱贫户25户81人</t>
  </si>
  <si>
    <t>紫阳县2022年高滩镇大坝村3组饮水安全巩固提升项目</t>
  </si>
  <si>
    <t>维修集水井1座</t>
  </si>
  <si>
    <t>巩固提升总人口110人，已脱贫户8户25人</t>
  </si>
  <si>
    <t>紫阳县2022年高滩镇大坝村8组饮水安全巩固提升项目</t>
  </si>
  <si>
    <t>维修拦水坝1座，Φ40PE管道900m</t>
  </si>
  <si>
    <t>巩固提升总人口360人，已脱贫户26户83人</t>
  </si>
  <si>
    <t>紫阳县2022年高滩镇文台村5组饮水安全巩固提升项目</t>
  </si>
  <si>
    <t>维修拦水坝1座、集水井1座，更换Φ63管道100m、Φ40管道2000m。</t>
  </si>
  <si>
    <t>文台村</t>
  </si>
  <si>
    <t>巩固提升总人口300人，已脱贫户22户69人</t>
  </si>
  <si>
    <t>紫阳县2022年高滩镇百坝村3、8组饮水安全巩固提升项目</t>
  </si>
  <si>
    <t>维修3组集水井1座、维修8组拦水坝</t>
  </si>
  <si>
    <t>百坝村</t>
  </si>
  <si>
    <t>巩固提升总人口500人，已脱贫户36户115人</t>
  </si>
  <si>
    <t>紫阳县2022年城关镇全安村2组饮水安全巩固提升项目</t>
  </si>
  <si>
    <t>拦水坝1座，过滤池1座，蓄水池1座，铺设配水管道5km</t>
  </si>
  <si>
    <t>全安村</t>
  </si>
  <si>
    <t>紫阳县2022年向阳镇止凤村3组饮水安全巩固提升项目</t>
  </si>
  <si>
    <r>
      <rPr>
        <sz val="10"/>
        <color theme="1"/>
        <rFont val="仿宋_GB2312"/>
        <charset val="134"/>
      </rPr>
      <t>10m</t>
    </r>
    <r>
      <rPr>
        <sz val="10"/>
        <color theme="1"/>
        <rFont val="宋体"/>
        <charset val="134"/>
      </rPr>
      <t>³</t>
    </r>
    <r>
      <rPr>
        <sz val="10"/>
        <color theme="1"/>
        <rFont val="仿宋_GB2312"/>
        <charset val="134"/>
      </rPr>
      <t>过滤蓄水池1座，铺设φ40PE管500m，φ32PE管400m，</t>
    </r>
  </si>
  <si>
    <t>巩固提升总人口100人，已脱贫户7户23人</t>
  </si>
  <si>
    <t>紫阳县2022年向阳镇显钟村1、2、7、8组饮水安全巩固提升项目</t>
  </si>
  <si>
    <t>1、2组新建拦水坝1座，铺设φ32PE管1000m，新建1m3沉砂池1座；
7、8组新建拦水坝1座，新建10m3过滤池1座，铺设φ50PE管4500m。</t>
  </si>
  <si>
    <t>紫阳县2022年向阳镇芭蕉村3组饮水安全巩固提升工程</t>
  </si>
  <si>
    <r>
      <rPr>
        <sz val="10"/>
        <color theme="1"/>
        <rFont val="仿宋_GB2312"/>
        <charset val="134"/>
      </rPr>
      <t>新修拦水坝1座，新修30m</t>
    </r>
    <r>
      <rPr>
        <sz val="10"/>
        <color theme="1"/>
        <rFont val="宋体"/>
        <charset val="134"/>
      </rPr>
      <t>³</t>
    </r>
    <r>
      <rPr>
        <sz val="10"/>
        <color theme="1"/>
        <rFont val="仿宋_GB2312"/>
        <charset val="134"/>
      </rPr>
      <t>过滤蓄水一体池1座，铺设供水管道720米。</t>
    </r>
  </si>
  <si>
    <t>巩固提升总人口314人，已脱贫户23户72人</t>
  </si>
  <si>
    <t>洞河镇二台子搬迁社区饮水提升建设项目</t>
  </si>
  <si>
    <r>
      <rPr>
        <sz val="10"/>
        <color theme="1"/>
        <rFont val="仿宋_GB2312"/>
        <charset val="134"/>
      </rPr>
      <t>在二台子社区新建一座300m</t>
    </r>
    <r>
      <rPr>
        <sz val="10"/>
        <color theme="1"/>
        <rFont val="宋体"/>
        <charset val="134"/>
      </rPr>
      <t>³</t>
    </r>
    <r>
      <rPr>
        <sz val="10"/>
        <color theme="1"/>
        <rFont val="仿宋_GB2312"/>
        <charset val="134"/>
      </rPr>
      <t>的蓄水池、配套消毒设施、自动二次增压设施等</t>
    </r>
  </si>
  <si>
    <t>解决群众饮水问题，提高生活质量</t>
  </si>
  <si>
    <t>项目建成后，解决2241个群众安全饮水问题。</t>
  </si>
  <si>
    <t>蒿坪镇全兴村基础设施工程</t>
  </si>
  <si>
    <t>蒿坪镇全兴村3组新建引水系统1800米，建净跨18延米便民桥1座。</t>
  </si>
  <si>
    <t>预计发放劳务报酬28万元，吸纳当地务工人员42人以上。</t>
  </si>
  <si>
    <t>新建引水系统1800米，建净跨18延米便民桥1座，改善群众的生产生活条件。</t>
  </si>
  <si>
    <t>紫阳县2022年东木镇三官堂村六组大田坝安置点河堤修复工程</t>
  </si>
  <si>
    <t>新建浆砌石堤防长度为207m，底宽2米，高4.5米，顶宽0.8米。修复浆砌石河堤防护长度为12m。</t>
  </si>
  <si>
    <t>保护周边住户12户60人</t>
  </si>
  <si>
    <t>紫阳县2022年毛坝镇鱼泉安置点河堤修复工程</t>
  </si>
  <si>
    <t>堤防恢复总长32米(右岸)，顶宽0.8米，高7米，底宽2.7米。安置点下游拦水坝基础加固84平方米；安置点广场外围挡墙加高54m。</t>
  </si>
  <si>
    <t>鱼泉村</t>
  </si>
  <si>
    <t>保护安置点3栋，20户，86人</t>
  </si>
  <si>
    <t>紫阳县2022年高滩镇大坝安置点河堤修复工程</t>
  </si>
  <si>
    <t>堤防基础加固总长110m(左岸)，顶宽0.5米，高2.0米，底宽1.10米。</t>
  </si>
  <si>
    <t>保护大坝安置点及附近居民</t>
  </si>
  <si>
    <t>防护沿线40户120人</t>
  </si>
  <si>
    <t>紫阳县2022年高滩镇蓼坝村安置点河堤修复工程</t>
  </si>
  <si>
    <t>堤防加固总长54米，顶宽0.8米，高6米，底宽2.45米。堤防水毁新建长度12米，顶宽1.2米，高2米，底宽0.6米。</t>
  </si>
  <si>
    <t>廖坝村</t>
  </si>
  <si>
    <t>保护廖坝村安置点及附近居民</t>
  </si>
  <si>
    <t>保护周边5户21人</t>
  </si>
  <si>
    <t>紫阳县2022年高滩镇牌楼村安置点河堤修复工程</t>
  </si>
  <si>
    <t>堤防加固总长18米（挡墙加固8米，顶宽0.5米，高2米，底宽1.1米。安置点下方河道加固长10米，顶宽2米，高3.0米，底宽3.05米。），堤防水毁新建长度9米顶宽0.7米，高7.5米，底宽2.7米。溢流坎下方基础护底20平方米。</t>
  </si>
  <si>
    <t>保护牌楼安置点及附近居民</t>
  </si>
  <si>
    <t>保护周边5户20人</t>
  </si>
  <si>
    <t>紫阳县2022年双桥镇四坪坪安置点河堤修复工程</t>
  </si>
  <si>
    <t>修复浆砌石河堤防护长度为15m，顶宽1米，高9.5米，底宽4.9米</t>
  </si>
  <si>
    <t>双河村</t>
  </si>
  <si>
    <t>防护居民300余户，人口共计1000余人</t>
  </si>
  <si>
    <t>紫阳县2022年高桥镇桂花树社区河堤修复工程</t>
  </si>
  <si>
    <t>水毁河堤修复13m，堤防形式为衡重式挡土墙，顶宽0.6m，衡重台宽度为2.75m，墙高11.0m，基础埋设2.0m深。</t>
  </si>
  <si>
    <t>保护社区免受洪水威胁</t>
  </si>
  <si>
    <t>紫阳县2022年高桥镇双龙村社区工厂河堤修复工程</t>
  </si>
  <si>
    <t>堤防基础加固总长20米(右岸)，顶宽1.0m，高1.5m，墙厚0.5m。</t>
  </si>
  <si>
    <t>紫阳县2022年洞河镇云峰村安置点河堤修复工程</t>
  </si>
  <si>
    <t>河堤基础C20埋石砼护根长40m，底宽1米，高1.8米，顶宽0.6米。</t>
  </si>
  <si>
    <t>保护安置点60户，242人</t>
  </si>
  <si>
    <t>紫阳县2022年洞河镇田榜村安置点河堤修复工程</t>
  </si>
  <si>
    <t>（1）河堤基础C20埋石砼护根长144m，第一段底宽1米，高1.5米，顶宽0.6米。第二段底宽1.2米，高2米，顶宽0.8米。第三段底宽0.8米，高1米，顶宽0.6米。第四段底宽0.8米，高0.8米，顶宽0.6米。（2）C20埋石砼补洞1处。</t>
  </si>
  <si>
    <t>保护安置点54户，215人</t>
  </si>
  <si>
    <t>紫阳县2022年洞河镇楸园村安置点河堤修复工程</t>
  </si>
  <si>
    <t>（1）恢复重建水毁河堤17m，底宽2.5米，高4.5米，顶宽0.8米；（2）河堤基础C20埋石砼护根长140m底宽0.8米，高1米，顶宽0.6米；（3）C20埋石砼补洞1处；（4）新修潜坝1座。</t>
  </si>
  <si>
    <t>保护安置点44户，175人</t>
  </si>
  <si>
    <t>双桥镇兰家坪安置点河堤恢复重建工程</t>
  </si>
  <si>
    <t>浆砌石河堤堤脚加固及拆除重建部分位于西河河道右岸，加固及重建堤防长度为396.8m。新建段河堤底宽4.3米，高8米，顶宽1.2米。加固段河堤底宽1.8米，高2.4米，顶宽0.6米。</t>
  </si>
  <si>
    <t>兰家坪</t>
  </si>
  <si>
    <t>保护安置点5栋，60户，247人</t>
  </si>
  <si>
    <t>红椿镇七里沟安置点排洪沟治理工程</t>
  </si>
  <si>
    <t>修复排洪渠长60m，社区内部道路下建排洪盖板涵170m（宽1.0m，高1.5m），22号楼外侧建拦砂坝1座（高2m、长9m），左右岸河堤护脚70m。</t>
  </si>
  <si>
    <t>七里沟村</t>
  </si>
  <si>
    <t>保护七里沟安置点716户，2801人</t>
  </si>
  <si>
    <t>麻柳镇集镇安置点道路改造及染房村6组银红沟堤防工程建设项目</t>
  </si>
  <si>
    <r>
      <rPr>
        <sz val="10"/>
        <color theme="1"/>
        <rFont val="仿宋_GB2312"/>
        <charset val="134"/>
      </rPr>
      <t xml:space="preserve">改建集镇安置点连接道路958米，铺设沥青路面 6602 </t>
    </r>
    <r>
      <rPr>
        <sz val="10"/>
        <color theme="1"/>
        <rFont val="宋体"/>
        <charset val="134"/>
      </rPr>
      <t>㎡</t>
    </r>
    <r>
      <rPr>
        <sz val="10"/>
        <color theme="1"/>
        <rFont val="仿宋_GB2312"/>
        <charset val="134"/>
      </rPr>
      <t>，新建染房村6组银红沟河堤250米，挡护70米，硬化道路150米。</t>
    </r>
  </si>
  <si>
    <t>解决1299个群众生产生活问题</t>
  </si>
  <si>
    <t>紫阳县2022年高滩镇红庙村1组杨家河坝河堤修复工程</t>
  </si>
  <si>
    <t>堤防恢复总长33米(右岸)，顶宽1.0米，高8.0米，底宽3.5米。</t>
  </si>
  <si>
    <t>保护村委会一座提升村民办事能力</t>
  </si>
  <si>
    <t>紫阳县2022年汉王镇安家河坝段河堤修复工程</t>
  </si>
  <si>
    <t>1.水毁修复河堤274m。第一段(A-F)主要建设内容：（1）右岸修复河堤154m，其中恢复重建河堤96m，河堤加高段长58m。第二段（F-K）主要建设内容：（1）修复右岸河堤挡坎120m；  2.河堤清淤疏浚160m(两沟交汇处以上河段)。河堤均顶宽0.9米，均高5.5米，均底宽2.4米</t>
  </si>
  <si>
    <t>保护河堤两岸沿线的安置点及住户</t>
  </si>
  <si>
    <t>保护周边8户35人</t>
  </si>
  <si>
    <t>紫阳县2022年汉王镇西河村九条沟河堤修复工程</t>
  </si>
  <si>
    <t>（1）水毁修复河堤147m，均顶宽1.2米，均高5.5米，均底宽3.0米；（2）铺设DN800Ⅱ级钢筋砼预制涵管26m。</t>
  </si>
  <si>
    <t>保护周边4户18人</t>
  </si>
  <si>
    <t>城关镇楠木村三组河堤修复工程</t>
  </si>
  <si>
    <t>修复堤防堤防35米，河堤底宽4.0米，高8米，顶宽0.8米。</t>
  </si>
  <si>
    <t>保护学校一所，学生70余人，保护周边居民4户20人</t>
  </si>
  <si>
    <t>城关镇新桃村六组沟道防护工程</t>
  </si>
  <si>
    <t>新修河堤总长142.0m，均底宽3.2米，均高6米，均顶宽0.8米</t>
  </si>
  <si>
    <t>保护沿沟住户8户，32人，对下游物流园形成防护</t>
  </si>
  <si>
    <t>红椿镇尚坝村大桥头排洪沟治理工程</t>
  </si>
  <si>
    <t>修复排洪沟长度91m。底宽均2.0m，均高2.5m，</t>
  </si>
  <si>
    <t>保护上报安置上游8户35人</t>
  </si>
  <si>
    <t>向阳镇芭蕉村三组河堤修复工程</t>
  </si>
  <si>
    <r>
      <rPr>
        <sz val="10"/>
        <color theme="1"/>
        <rFont val="仿宋_GB2312"/>
        <charset val="134"/>
      </rPr>
      <t>新建堤防24.6m，新建堤顶道路75</t>
    </r>
    <r>
      <rPr>
        <sz val="10"/>
        <color theme="1"/>
        <rFont val="宋体"/>
        <charset val="134"/>
      </rPr>
      <t>㎡</t>
    </r>
    <r>
      <rPr>
        <sz val="10"/>
        <color theme="1"/>
        <rFont val="仿宋_GB2312"/>
        <charset val="134"/>
      </rPr>
      <t>，河堤底宽3.5米，高4.0米，顶宽0.8米。</t>
    </r>
  </si>
  <si>
    <t>保护沿沟居民20户85人，另对下游村医院形成保护作用</t>
  </si>
  <si>
    <t>紫阳县2022年高标准农田建设项目</t>
  </si>
  <si>
    <t>新建高标准农田1万亩，配建2000亩示范区创建。主要建设内容：田块修筑305.18亩，地力配肥9337.72,亩、堰塘（坝）10座、小型拦河坝7座、管灌（高效节水灌溉措施）2120.78亩、生产道路4.6公里、技术培训250人次。</t>
  </si>
  <si>
    <t>高滩镇
毛坝镇</t>
  </si>
  <si>
    <t>群众提升土地质量和土地基础条件不提升耕地产出能力增收。</t>
  </si>
  <si>
    <t>紫阳县补建3.02万亩高标准农田建设项目</t>
  </si>
  <si>
    <t>新改建灌溉系统、土地整理、土地培肥等措施，建设高标准农田5000亩。</t>
  </si>
  <si>
    <t>城关镇
洞河镇
高滩镇
汉王镇
蒿坪镇
焕古镇
双安镇
双桥镇
向阳镇</t>
  </si>
  <si>
    <t>31个村</t>
  </si>
  <si>
    <t>通过提升农户耕地质量，提高土地产出增收。</t>
  </si>
  <si>
    <t>紫阳县2022年麻柳镇麻柳村河堤修复工程</t>
  </si>
  <si>
    <t>设计水毁及加固共计11处。其中：加固总长526.2米，顶宽0.8米，高2.0米。水毁新建长度241米，平均高度4.6米，顶宽0.8米。</t>
  </si>
  <si>
    <t>保护沿线农户52户205人</t>
  </si>
  <si>
    <t>紫阳县2022年毛坝镇竹山村河堤修复工程</t>
  </si>
  <si>
    <t>堤防恢复总长17米(右岸)。顶宽0.6米，高3.5米，底宽1.7米。</t>
  </si>
  <si>
    <t>保护周边3户，14人</t>
  </si>
  <si>
    <t>紫阳县2022年毛坝镇核桃坪村河堤修复工程</t>
  </si>
  <si>
    <t>堤防基础加固总长200m(其中左岸长102米，右岸长98米)。顶宽0.5米，高2米，底宽1.1米。</t>
  </si>
  <si>
    <t>核桃坪村</t>
  </si>
  <si>
    <t>保护村委会1座</t>
  </si>
  <si>
    <t>紫阳县2022年高桥镇兰河沟河堤修复工程</t>
  </si>
  <si>
    <t>修复浆砌石河堤防护长度为56m，顶宽0.8米，高2.2米，底宽4.0米。</t>
  </si>
  <si>
    <t>防护居民30余户，140余人</t>
  </si>
  <si>
    <t>紫阳县2022年红椿镇七里村一组河堤修复工程</t>
  </si>
  <si>
    <t>修复浆砌石河堤防护长度为150m。均顶宽0.8米，均高4.2米，均底宽2米。</t>
  </si>
  <si>
    <t>保护村卫生室、村委会各一座，保护沿沟4户15人</t>
  </si>
  <si>
    <t>紫阳县2022年向阳镇月池村一组河堤修复工程</t>
  </si>
  <si>
    <t>本次工程的主要建设内容：（1）修复堤防长度525m，其中河堤恢复367m，C20埋石砼基础护根长158m；（3）加固滚水坝1座。均高5米，均顶宽1米，均底宽3米。</t>
  </si>
  <si>
    <t>月池沟村</t>
  </si>
  <si>
    <t>保护周边20户120人</t>
  </si>
  <si>
    <t>紫阳县2022年向阳镇月池村五组河堤修复工程</t>
  </si>
  <si>
    <t>本次工程的主要建设内容：（1）新修文昌阁潜坝1座，加固农家乐段潜坝1座；（2）水毁河堤重建10m，位于王思忠门口；（3）河堤基础C20埋石砼护根长243m。均高3m，均顶宽0.8m，均底宽2米。</t>
  </si>
  <si>
    <t>保护周边30户118人</t>
  </si>
  <si>
    <t>紫阳县2022年向阳镇芭蕉村安置点河堤修复工程</t>
  </si>
  <si>
    <t>新修埋石混凝土河堤防护长度为38.14m。全段采用C20埋石砼，底宽5.2米，高22.9米，顶宽0.8米。</t>
  </si>
  <si>
    <t>保护村委会一座，保护周边住户3户15人</t>
  </si>
  <si>
    <t>紫阳县2022年城关镇新桃村桑树沟河堤修复</t>
  </si>
  <si>
    <t>新建堤防94m。底宽2.7米，高5米，顶宽1.5米。</t>
  </si>
  <si>
    <t>保护物流园一座，保障周边73人就业增收</t>
  </si>
  <si>
    <t>保护物流园一座，周边住户4户15人</t>
  </si>
  <si>
    <t>红椿镇七里村一组水毁河堤修复工程</t>
  </si>
  <si>
    <t>修复浆砌石河堤防护长度为27m。底宽3.5米，顶宽1.2米，高8.0米。</t>
  </si>
  <si>
    <t>保护沿河15户62人，保护耕地20余亩</t>
  </si>
  <si>
    <t>洄水镇茶稻村河堤恢复工程</t>
  </si>
  <si>
    <t>新建河堤276米，均底宽1.3米，均高4.5米，均顶宽0.98米。增设河底抵消力平台10个，河堤修复10个立方</t>
  </si>
  <si>
    <t>保护沟道二侧住户72户428人</t>
  </si>
  <si>
    <t>紫阳县2022年向阳镇钟林村大钟林沟河堤项目</t>
  </si>
  <si>
    <t>新建长75米高16米河堤及护坡，开挖土石方4500立方米，回填3500立方米，浆砌石1800立方米，安装护栏56米。</t>
  </si>
  <si>
    <t>保护人口385人，保护农田70亩</t>
  </si>
  <si>
    <t>高桥镇裴坝村5、7组维修河堤工程</t>
  </si>
  <si>
    <t>高桥镇裴坝村5、7组维修河堤350米。</t>
  </si>
  <si>
    <t>预计发放劳务报酬24万元，吸纳当地务工人员35人以上。</t>
  </si>
  <si>
    <t>维修河堤350米，提升防洪防滑能力保障群众生命财产安全。</t>
  </si>
  <si>
    <t>紫阳县瓦庙镇污水处理工程</t>
  </si>
  <si>
    <t>日处理污水250吨，新建配套管网</t>
  </si>
  <si>
    <t>解决13205个群众污水处理问题</t>
  </si>
  <si>
    <t>项目建成后3519户13205人受益，其中脱贫户1865户6789人人。</t>
  </si>
  <si>
    <t>紫阳县2022年向阳镇江河村生活污水处理设施水毁修复工程</t>
  </si>
  <si>
    <r>
      <rPr>
        <sz val="10"/>
        <color theme="1"/>
        <rFont val="仿宋_GB2312"/>
        <charset val="134"/>
      </rPr>
      <t>新建φ200波纹管80米，φ160PVC194米，新建化粪池一座，预留排污管网200米，新建化粪池一座20m</t>
    </r>
    <r>
      <rPr>
        <sz val="10"/>
        <color theme="1"/>
        <rFont val="宋体"/>
        <charset val="134"/>
      </rPr>
      <t>³</t>
    </r>
    <r>
      <rPr>
        <sz val="10"/>
        <color theme="1"/>
        <rFont val="仿宋_GB2312"/>
        <charset val="134"/>
      </rPr>
      <t>。</t>
    </r>
  </si>
  <si>
    <t>紫阳县住建局</t>
  </si>
  <si>
    <t>0915-4422335</t>
  </si>
  <si>
    <t>改善人居生态环境</t>
  </si>
  <si>
    <t>解决人居生态环境</t>
  </si>
  <si>
    <t>紫阳县2022年双桥镇莲花村生活污水处理设施水毁修复工程</t>
  </si>
  <si>
    <t>恢复管道40米，新建化粪池1座.，检查井三座</t>
  </si>
  <si>
    <t>紫阳县2022年向阳镇止凤村生活污水处理设施水毁修复工程</t>
  </si>
  <si>
    <t>新建化粪池3座，敷设φ200PVC管道280米</t>
  </si>
  <si>
    <t>紫阳县2022年双桥镇双河村生活污水处理设施水毁修复工程</t>
  </si>
  <si>
    <t>清理塌方4500方；清理泵站1座，恢复DN200钢管242米，新建C25毛石混凝土挡土墙901方，C25混凝土挡土墙206方。</t>
  </si>
  <si>
    <t>紫阳县2022年区域性垃圾中转站建设</t>
  </si>
  <si>
    <r>
      <rPr>
        <sz val="10"/>
        <color theme="1"/>
        <rFont val="仿宋_GB2312"/>
        <charset val="0"/>
      </rPr>
      <t>购置日处理100吨-150吨生活垃圾水平压缩垃圾站（配套2个垃圾周转箱）5台；购置大型钩臂垃圾车（15m</t>
    </r>
    <r>
      <rPr>
        <sz val="10"/>
        <color theme="1"/>
        <rFont val="宋体"/>
        <charset val="0"/>
      </rPr>
      <t>³</t>
    </r>
    <r>
      <rPr>
        <sz val="10"/>
        <color theme="1"/>
        <rFont val="仿宋_GB2312"/>
        <charset val="0"/>
      </rPr>
      <t>）5辆；大型钩臂垃圾车配套垃圾箱（15m</t>
    </r>
    <r>
      <rPr>
        <sz val="10"/>
        <color theme="1"/>
        <rFont val="宋体"/>
        <charset val="0"/>
      </rPr>
      <t>³</t>
    </r>
    <r>
      <rPr>
        <sz val="10"/>
        <color theme="1"/>
        <rFont val="仿宋_GB2312"/>
        <charset val="0"/>
      </rPr>
      <t>）5个；喷淋除臭系统（高压喷头喷出小于0.01mm微细除臭粒子，有效降解垃圾中的臭味气体）；污水处理系统（处理垃圾中的污水，处理后污水达到三级排放标准）</t>
    </r>
  </si>
  <si>
    <t>徐初平</t>
  </si>
  <si>
    <t>提高农户的生活环境</t>
  </si>
  <si>
    <t>提升农户生活条件。</t>
  </si>
  <si>
    <t>城关镇餐厨垃圾处理及餐厨垃圾资源化再利用项目</t>
  </si>
  <si>
    <t>新建餐厨垃圾处理厂1座，日处理餐厨垃圾9.8吨，配建道路320米。</t>
  </si>
  <si>
    <t>解决6000个群众生活垃圾问题</t>
  </si>
  <si>
    <t>紫阳县2022年焕古镇大连村人居环境提升项目</t>
  </si>
  <si>
    <t>布设照明设施2公里、路灯50盏，无线wifi、监控等设施。</t>
  </si>
  <si>
    <t>改善人居环境条件，提升公共服务水平</t>
  </si>
  <si>
    <t>紫阳县2022年汉王镇农安村人居环境提升项目</t>
  </si>
  <si>
    <r>
      <rPr>
        <sz val="10"/>
        <color theme="1"/>
        <rFont val="仿宋_GB2312"/>
        <charset val="134"/>
      </rPr>
      <t>实施农安村桥头至村委会1公里绿化面积8000</t>
    </r>
    <r>
      <rPr>
        <sz val="10"/>
        <color theme="1"/>
        <rFont val="宋体"/>
        <charset val="134"/>
      </rPr>
      <t>㎡</t>
    </r>
    <r>
      <rPr>
        <sz val="10"/>
        <color theme="1"/>
        <rFont val="仿宋_GB2312"/>
        <charset val="134"/>
      </rPr>
      <t>。</t>
    </r>
  </si>
  <si>
    <t>美化绿化环境，改善群众生活环境，提升居民生活幸福指数。</t>
  </si>
  <si>
    <t>美化绿化环境，改善群众生活环境，提升居民生活幸福指数。570户1950人受益</t>
  </si>
  <si>
    <t>紫阳县塘么子沟清洁型小流域治理工程</t>
  </si>
  <si>
    <t>治理水土流失面积6.38平方公里，主要建设内容为：修建谷坊2个、溢流堰6个、植生反滤混凝土组合式护坡共计481米、取水坝1座、输水管线2270米、石板步道977米、卵石步道527米、莲藕池一座；营造水保林108.14公顷，经果林11.09公顷；封禁治理518.52公顷，网围栏2000米，补植桃树数量为9600株。</t>
  </si>
  <si>
    <t>保障330亩农田供水，营造水保林108.14公顷，经果林11.096公顷,保护水土流失。</t>
  </si>
  <si>
    <t>建设期间吸纳农村劳动力务工增收，受益总人口248户868人，其中脱贫户及监测户39户132人。</t>
  </si>
  <si>
    <t>紫阳县渚河东木镇重点段防洪工程</t>
  </si>
  <si>
    <t>新建堤防长3500m。布设穿堤涵管1处，下河踏步2处，综合治理河道长8000m。</t>
  </si>
  <si>
    <t>东木镇关庙村、红椿镇盘龙村、尚坝村</t>
  </si>
  <si>
    <t>保护茶园300亩、保护渔业设施一处、保护社区工厂一处，提高农户的生活环境</t>
  </si>
  <si>
    <t>直接受益308户1007人（其中带脱贫人口156户504人），在建设期间脱贫人口通过务工增加收入。</t>
  </si>
  <si>
    <t>紫阳县2022年安置点小库房建设项目</t>
  </si>
  <si>
    <t>新建安置点小库房4处共1438.84平方米，改建小库房4处365平方米。其中双安镇集镇四期安置点改建50平方米小库房1处；东木镇集镇花园四期、五期新建200平方米小库房1处；界岭镇集镇六期改建100平方米小库房1处；毛坝镇集镇四期新建538.84平方米小库房1处，配套硬化场地1900平方米，硬化进场道路133米，新建挡墙70立方米，铺设排污管网550米，架设电网300米；红椿镇安置点（五期）改建小库房25平方米1处；汉王镇集镇安置点新建小库房400平方米1处。洞河镇集镇三期改建90平方米库房1处及新建300平方米钢架结构小库房1处。</t>
  </si>
  <si>
    <t>双安镇
东木镇
界岭镇
毛坝镇
红椿镇
汉王镇
洞河镇</t>
  </si>
  <si>
    <t>通过安置点“六小工程”小库房建设，解决搬迁群众生产生活中的具体困难，提升搬迁户生活质量。</t>
  </si>
  <si>
    <t>新建安置点小库房4处共1438.84平方米，改建小库房4处365平方米。共有3462户13465人受益。</t>
  </si>
  <si>
    <t>向阳镇芭蕉村安置点文化活动广场水毁修复工程</t>
  </si>
  <si>
    <t>场地硬化1800平方，垫层1900平方，护坡85立方，回填1400立方，护栏80米，红色文化广场建设及配套设施。</t>
  </si>
  <si>
    <t>解决1522个群众生产生活问题</t>
  </si>
  <si>
    <t>洞河镇集镇避灾移民搬迁安置小区防洪河堤及码头项目</t>
  </si>
  <si>
    <r>
      <rPr>
        <sz val="10"/>
        <color theme="1"/>
        <rFont val="仿宋_GB2312"/>
        <charset val="134"/>
      </rPr>
      <t>新建集防洪、码头、休闲等功能为一体的长约70米、高约55米防洪河堤码头1处，连接现有中段和西段河堤，增设安置小区活动广场及配套设施1500</t>
    </r>
    <r>
      <rPr>
        <sz val="10"/>
        <color theme="1"/>
        <rFont val="宋体"/>
        <charset val="134"/>
      </rPr>
      <t>㎡</t>
    </r>
    <r>
      <rPr>
        <sz val="10"/>
        <color theme="1"/>
        <rFont val="仿宋_GB2312"/>
        <charset val="134"/>
      </rPr>
      <t>。</t>
    </r>
  </si>
  <si>
    <t>解决14969生产生活问题</t>
  </si>
  <si>
    <t>紫阳县“组团式”医疗帮扶项目</t>
  </si>
  <si>
    <t>用于江苏省帮扶团队帮扶紫阳县人民医院(购置数字减影血管造影X线机设备1台套)。</t>
  </si>
  <si>
    <t>解决全县35万人看病难问题</t>
  </si>
  <si>
    <t>项目建成后覆盖受益人口数35万人。</t>
  </si>
  <si>
    <t>紫阳县洄水镇搬迁社区文化活动广场建设项目</t>
  </si>
  <si>
    <r>
      <rPr>
        <sz val="10"/>
        <color theme="1"/>
        <rFont val="仿宋_GB2312"/>
        <charset val="134"/>
      </rPr>
      <t>新建文化活动广场约1700平米，平整、硬化场地1700</t>
    </r>
    <r>
      <rPr>
        <sz val="10"/>
        <color theme="1"/>
        <rFont val="宋体"/>
        <charset val="134"/>
      </rPr>
      <t>㎡</t>
    </r>
    <r>
      <rPr>
        <sz val="10"/>
        <color theme="1"/>
        <rFont val="仿宋_GB2312"/>
        <charset val="134"/>
      </rPr>
      <t>，配套绿化、亮化等设施；安装宣传显示屏一个；对广场墙体进行美化，打造文化墙等；安装桌椅等群众公共设施。</t>
    </r>
  </si>
  <si>
    <t>集镇搬迁镇安置点</t>
  </si>
  <si>
    <t>改善提升群众生产生活条件</t>
  </si>
  <si>
    <t>项目建成后，解决4000个群众有活动场所问题。</t>
  </si>
  <si>
    <t>紫阳县2022年易地扶贫搬迁债券利息偿还</t>
  </si>
  <si>
    <t>偿还“十三五”易地扶贫搬迁债券利息</t>
  </si>
  <si>
    <t>紫阳县财政局</t>
  </si>
  <si>
    <t>覃桦</t>
  </si>
  <si>
    <t>0915-4421523</t>
  </si>
  <si>
    <t>解决群众住房安全、改善居住条件</t>
  </si>
  <si>
    <t>项目实施后，全县十三五易地扶贫搬迁户64168人收益</t>
  </si>
  <si>
    <t>紫阳县2022年雨露计划中高职学生资助</t>
  </si>
  <si>
    <t>已脱贫家庭中高职学生雨露计划资助2976人，每人每学年补助3000元。</t>
  </si>
  <si>
    <t>通过资助，保障已脱贫人口学生就学。</t>
  </si>
  <si>
    <t>解决已脱贫人口家庭中高职学生入学困难，助力家庭增收。</t>
  </si>
  <si>
    <t>紫阳县2022年防返贫致贫保险服务项目</t>
  </si>
  <si>
    <t>聚焦因病、因学、因灾、因意外等致贫返贫重点因素，设置精准防贫办法，建立精准防贫机制，按照全县农村人口26万人的10%作为投保人数，每人每年100元保费</t>
  </si>
  <si>
    <t>按照全县农村人口26万人的10%作为投保人数，每人每年100元保费</t>
  </si>
  <si>
    <t>聚焦因病、因学、因灾、因意外等致贫返贫重点因素，设置精准防贫办法，建立精准防贫机制</t>
  </si>
  <si>
    <t>紫阳县2022年财政衔接资金项目管理费</t>
  </si>
  <si>
    <t>项目前期设计、评审、招标、监理以及与项目管理有关的支出、巩固拓展脱贫成果和衔接推进乡村振兴规划编制、等项目管理相关支出。</t>
  </si>
  <si>
    <t>解决项目前期，确保顺利实施</t>
  </si>
  <si>
    <t>提升项目质量监管，确保项目实施过程中科学合理，最终达到项目规范管理。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</si>
</sst>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quot;年&quot;m&quot;月&quot;;@"/>
  </numFmts>
  <fonts count="49">
    <font>
      <sz val="11"/>
      <color theme="1"/>
      <name val="等线"/>
      <charset val="134"/>
      <scheme val="minor"/>
    </font>
    <font>
      <sz val="10"/>
      <color theme="1"/>
      <name val="宋体"/>
      <charset val="134"/>
    </font>
    <font>
      <b/>
      <sz val="10"/>
      <name val="仿宋_GB2312"/>
      <charset val="134"/>
    </font>
    <font>
      <sz val="12"/>
      <color theme="1"/>
      <name val="仿宋_GB2312"/>
      <charset val="134"/>
    </font>
    <font>
      <sz val="18"/>
      <color theme="1"/>
      <name val="方正小标宋简体"/>
      <charset val="134"/>
    </font>
    <font>
      <b/>
      <sz val="10"/>
      <color theme="1"/>
      <name val="宋体"/>
      <charset val="134"/>
    </font>
    <font>
      <b/>
      <sz val="10"/>
      <color theme="1"/>
      <name val="仿宋_GB2312"/>
      <charset val="134"/>
    </font>
    <font>
      <sz val="10"/>
      <color theme="1"/>
      <name val="仿宋_GB2312"/>
      <charset val="134"/>
    </font>
    <font>
      <sz val="11"/>
      <color theme="1"/>
      <name val="方正小标宋简体"/>
      <charset val="134"/>
    </font>
    <font>
      <b/>
      <sz val="11"/>
      <color theme="1"/>
      <name val="方正小标宋简体"/>
      <charset val="134"/>
    </font>
    <font>
      <b/>
      <sz val="11"/>
      <color theme="1"/>
      <name val="仿宋_GB2312"/>
      <charset val="134"/>
    </font>
    <font>
      <b/>
      <sz val="10"/>
      <color theme="1"/>
      <name val="等线"/>
      <charset val="134"/>
      <scheme val="minor"/>
    </font>
    <font>
      <b/>
      <sz val="11"/>
      <color theme="1"/>
      <name val="等线"/>
      <charset val="134"/>
    </font>
    <font>
      <sz val="10"/>
      <name val="仿宋_GB2312"/>
      <charset val="134"/>
    </font>
    <font>
      <b/>
      <sz val="18"/>
      <color theme="1"/>
      <name val="方正小标宋简体"/>
      <charset val="134"/>
    </font>
    <font>
      <b/>
      <sz val="10"/>
      <color theme="1"/>
      <name val="楷体_GB2312"/>
      <charset val="134"/>
    </font>
    <font>
      <sz val="11"/>
      <name val="仿宋_GB2312"/>
      <charset val="134"/>
    </font>
    <font>
      <sz val="10"/>
      <color theme="1"/>
      <name val="仿宋_GB2312"/>
      <charset val="0"/>
    </font>
    <font>
      <sz val="12"/>
      <name val="仿宋_GB2312"/>
      <charset val="134"/>
    </font>
    <font>
      <sz val="20"/>
      <name val="方正小标宋简体"/>
      <charset val="134"/>
    </font>
    <font>
      <sz val="12"/>
      <name val="黑体"/>
      <charset val="134"/>
    </font>
    <font>
      <sz val="12"/>
      <color theme="1"/>
      <name val="黑体"/>
      <charset val="134"/>
    </font>
    <font>
      <sz val="10"/>
      <color theme="1"/>
      <name val="楷体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1"/>
      <color rgb="FF000000"/>
      <name val="宋体"/>
      <charset val="134"/>
    </font>
    <font>
      <sz val="12"/>
      <name val="宋体"/>
      <charset val="134"/>
    </font>
    <font>
      <sz val="11"/>
      <color indexed="8"/>
      <name val="Tahoma"/>
      <charset val="134"/>
    </font>
    <font>
      <sz val="10"/>
      <color theme="1"/>
      <name val="宋体"/>
      <charset val="0"/>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3" borderId="13" applyNumberFormat="0" applyAlignment="0" applyProtection="0">
      <alignment vertical="center"/>
    </xf>
    <xf numFmtId="0" fontId="32" fillId="4" borderId="14" applyNumberFormat="0" applyAlignment="0" applyProtection="0">
      <alignment vertical="center"/>
    </xf>
    <xf numFmtId="0" fontId="33" fillId="4" borderId="13" applyNumberFormat="0" applyAlignment="0" applyProtection="0">
      <alignment vertical="center"/>
    </xf>
    <xf numFmtId="0" fontId="34" fillId="5"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alignment vertical="center"/>
    </xf>
    <xf numFmtId="0" fontId="43" fillId="0" borderId="0">
      <alignment vertical="center"/>
    </xf>
    <xf numFmtId="0" fontId="44" fillId="0" borderId="0"/>
    <xf numFmtId="0" fontId="44" fillId="0" borderId="0"/>
    <xf numFmtId="0" fontId="44" fillId="0" borderId="0" applyProtection="0">
      <alignment vertical="center"/>
    </xf>
    <xf numFmtId="0" fontId="44" fillId="0" borderId="0">
      <alignment vertical="center"/>
    </xf>
    <xf numFmtId="0" fontId="42" fillId="0" borderId="0">
      <alignment vertical="center"/>
    </xf>
    <xf numFmtId="0" fontId="0" fillId="0" borderId="0">
      <alignment vertical="center"/>
    </xf>
    <xf numFmtId="0" fontId="42" fillId="0" borderId="0">
      <alignment vertical="center"/>
    </xf>
    <xf numFmtId="0" fontId="45" fillId="0" borderId="0">
      <alignment vertical="center"/>
    </xf>
    <xf numFmtId="0" fontId="45" fillId="0" borderId="0">
      <alignment vertical="center"/>
    </xf>
    <xf numFmtId="0" fontId="0" fillId="0" borderId="0">
      <alignment vertical="center"/>
    </xf>
  </cellStyleXfs>
  <cellXfs count="1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lignment vertical="center"/>
    </xf>
    <xf numFmtId="176" fontId="1" fillId="0" borderId="0" xfId="0" applyNumberFormat="1" applyFont="1" applyFill="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Fill="1">
      <alignment vertical="center"/>
    </xf>
    <xf numFmtId="0" fontId="4"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49"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58"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58"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1" xfId="52" applyFont="1" applyFill="1" applyBorder="1" applyAlignment="1">
      <alignment vertical="center" wrapText="1"/>
    </xf>
    <xf numFmtId="0" fontId="7" fillId="0" borderId="1" xfId="0" applyFont="1" applyFill="1" applyBorder="1" applyAlignment="1">
      <alignment horizontal="center" vertical="center"/>
    </xf>
    <xf numFmtId="0" fontId="7" fillId="0" borderId="0" xfId="0" applyFont="1" applyFill="1" applyAlignment="1">
      <alignment vertical="center" wrapText="1"/>
    </xf>
    <xf numFmtId="0" fontId="7" fillId="0" borderId="3" xfId="0" applyNumberFormat="1" applyFont="1" applyFill="1" applyBorder="1" applyAlignment="1">
      <alignment horizontal="center" vertical="center" wrapText="1"/>
    </xf>
    <xf numFmtId="0" fontId="7" fillId="0" borderId="3" xfId="58" applyFont="1" applyFill="1" applyBorder="1" applyAlignment="1">
      <alignment horizontal="center" vertical="center" wrapText="1"/>
    </xf>
    <xf numFmtId="176" fontId="8"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wrapText="1"/>
    </xf>
    <xf numFmtId="176" fontId="9"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49" fontId="10"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14" fillId="0" borderId="0" xfId="0" applyNumberFormat="1" applyFont="1" applyFill="1" applyAlignment="1">
      <alignment horizontal="center" vertical="center" wrapText="1"/>
    </xf>
    <xf numFmtId="177" fontId="6"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1" xfId="58" applyNumberFormat="1" applyFont="1" applyFill="1" applyBorder="1" applyAlignment="1">
      <alignment horizontal="center" vertical="center" wrapText="1"/>
    </xf>
    <xf numFmtId="176" fontId="7" fillId="0" borderId="1" xfId="54"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6" fontId="7" fillId="0" borderId="3" xfId="58" applyNumberFormat="1" applyFont="1" applyFill="1" applyBorder="1" applyAlignment="1">
      <alignment horizontal="center" vertical="center" wrapText="1"/>
    </xf>
    <xf numFmtId="176" fontId="7" fillId="0" borderId="3" xfId="54" applyNumberFormat="1" applyFont="1" applyFill="1" applyBorder="1" applyAlignment="1">
      <alignment horizontal="center" vertical="center" wrapText="1"/>
    </xf>
    <xf numFmtId="0" fontId="7" fillId="0" borderId="1" xfId="58" applyFont="1" applyFill="1" applyBorder="1" applyAlignment="1" applyProtection="1">
      <alignment horizontal="center" vertical="center" wrapText="1"/>
    </xf>
    <xf numFmtId="0" fontId="7" fillId="0" borderId="1" xfId="0" applyFont="1" applyFill="1" applyBorder="1" applyAlignment="1">
      <alignment vertical="center" wrapText="1"/>
    </xf>
    <xf numFmtId="0" fontId="7" fillId="0" borderId="1" xfId="52"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5" xfId="0" applyFont="1" applyFill="1" applyBorder="1" applyAlignment="1">
      <alignment horizontal="center" vertical="center" wrapText="1"/>
    </xf>
    <xf numFmtId="0" fontId="7" fillId="0" borderId="1" xfId="0" applyNumberFormat="1" applyFont="1" applyFill="1" applyBorder="1" applyAlignment="1">
      <alignment horizontal="justify" vertical="center" wrapText="1"/>
    </xf>
    <xf numFmtId="176" fontId="7" fillId="0" borderId="1" xfId="51" applyNumberFormat="1" applyFont="1" applyFill="1" applyBorder="1" applyAlignment="1" applyProtection="1">
      <alignment horizontal="center" vertical="center" wrapText="1"/>
    </xf>
    <xf numFmtId="176" fontId="7" fillId="0" borderId="1" xfId="0" applyNumberFormat="1" applyFont="1" applyFill="1" applyBorder="1" applyAlignment="1">
      <alignment horizontal="left" vertical="center" wrapText="1"/>
    </xf>
    <xf numFmtId="0"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58"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58"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15" fillId="0" borderId="1" xfId="58" applyFont="1" applyFill="1" applyBorder="1" applyAlignment="1">
      <alignment horizontal="center" vertical="center" wrapText="1"/>
    </xf>
    <xf numFmtId="176" fontId="13" fillId="0" borderId="5"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xf>
    <xf numFmtId="176" fontId="13" fillId="0" borderId="8"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xf>
    <xf numFmtId="176" fontId="13" fillId="0" borderId="9" xfId="0" applyNumberFormat="1" applyFont="1" applyFill="1" applyBorder="1" applyAlignment="1">
      <alignment horizontal="center" vertical="center"/>
    </xf>
    <xf numFmtId="0" fontId="7" fillId="0" borderId="1" xfId="0" applyFont="1" applyFill="1" applyBorder="1">
      <alignment vertical="center"/>
    </xf>
    <xf numFmtId="176" fontId="7" fillId="0" borderId="6" xfId="58"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6" fontId="7" fillId="0" borderId="7" xfId="58"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0" fontId="7" fillId="0" borderId="0" xfId="58" applyFont="1" applyFill="1" applyAlignment="1">
      <alignment horizontal="center" vertical="center" wrapText="1"/>
    </xf>
    <xf numFmtId="0" fontId="7" fillId="0" borderId="1" xfId="54"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59"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49" fontId="7" fillId="0" borderId="1" xfId="54"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176" fontId="7" fillId="0" borderId="0" xfId="0" applyNumberFormat="1" applyFont="1" applyFill="1" applyAlignment="1">
      <alignment horizontal="center" vertical="center" wrapText="1"/>
    </xf>
    <xf numFmtId="177" fontId="7" fillId="0" borderId="3" xfId="0" applyNumberFormat="1" applyFont="1" applyFill="1" applyBorder="1" applyAlignment="1">
      <alignment horizontal="center" vertical="center"/>
    </xf>
    <xf numFmtId="176" fontId="7"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lignment vertical="center" wrapText="1"/>
    </xf>
    <xf numFmtId="0" fontId="7" fillId="0" borderId="3" xfId="52" applyFont="1" applyFill="1" applyBorder="1" applyAlignment="1">
      <alignment horizontal="center" vertical="center" wrapText="1"/>
    </xf>
    <xf numFmtId="0" fontId="7" fillId="0" borderId="3" xfId="52" applyFont="1" applyFill="1" applyBorder="1" applyAlignment="1">
      <alignment vertical="center" wrapText="1"/>
    </xf>
    <xf numFmtId="0" fontId="7" fillId="0" borderId="1" xfId="0" applyFont="1" applyFill="1" applyBorder="1" applyAlignment="1">
      <alignment horizontal="justify" vertical="center" wrapText="1"/>
    </xf>
    <xf numFmtId="178" fontId="7" fillId="0" borderId="1"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176" fontId="18" fillId="0" borderId="0" xfId="0" applyNumberFormat="1" applyFont="1" applyFill="1" applyAlignment="1">
      <alignment horizontal="center" vertical="center" wrapText="1"/>
    </xf>
    <xf numFmtId="0" fontId="3" fillId="0" borderId="0" xfId="0" applyFont="1">
      <alignment vertical="center"/>
    </xf>
    <xf numFmtId="49" fontId="18" fillId="0" borderId="0" xfId="0" applyNumberFormat="1" applyFont="1" applyFill="1" applyAlignment="1">
      <alignment horizontal="center" vertical="center" wrapText="1"/>
    </xf>
    <xf numFmtId="0" fontId="19" fillId="0" borderId="0" xfId="0" applyFont="1" applyFill="1" applyAlignment="1">
      <alignment horizontal="center" vertical="center" wrapText="1"/>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176" fontId="21"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22" fillId="0" borderId="1" xfId="58"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8" xfId="50"/>
    <cellStyle name="常规_（住建局）项目储备基本情况表" xfId="51"/>
    <cellStyle name="常规 2" xfId="52"/>
    <cellStyle name="常规 18 2 4" xfId="53"/>
    <cellStyle name="常规 5" xfId="54"/>
    <cellStyle name="常规_紫阳县2017年脱贫攻坚资金台账6.13" xfId="55"/>
    <cellStyle name="常规 12 2" xfId="56"/>
    <cellStyle name="常规 3" xfId="57"/>
    <cellStyle name="常规 41" xfId="58"/>
    <cellStyle name="常规 2 28" xfId="59"/>
    <cellStyle name="常规 7" xfId="6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58"/>
  <sheetViews>
    <sheetView showZeros="0" workbookViewId="0">
      <selection activeCell="A57" sqref="A57:P58"/>
    </sheetView>
  </sheetViews>
  <sheetFormatPr defaultColWidth="6.88333333333333" defaultRowHeight="14.25"/>
  <cols>
    <col min="1" max="1" width="6" style="115" customWidth="1"/>
    <col min="2" max="2" width="31.75" style="116" customWidth="1"/>
    <col min="3" max="3" width="9.5" style="113" customWidth="1"/>
    <col min="4" max="4" width="13.5" style="114" customWidth="1"/>
    <col min="5" max="6" width="13.5" style="116" customWidth="1"/>
    <col min="7" max="15" width="13.5" style="113" customWidth="1"/>
    <col min="16" max="16" width="6.875" style="113" customWidth="1"/>
    <col min="17" max="202" width="8" style="113" customWidth="1"/>
    <col min="203" max="16366" width="6.88333333333333" style="113"/>
    <col min="16367" max="16384" width="6.88333333333333" style="115"/>
  </cols>
  <sheetData>
    <row r="1" s="113" customFormat="1" ht="49" customHeight="1" spans="1:16">
      <c r="A1" s="117" t="s">
        <v>0</v>
      </c>
      <c r="B1" s="117"/>
      <c r="C1" s="117"/>
      <c r="D1" s="117"/>
      <c r="E1" s="117"/>
      <c r="F1" s="117"/>
      <c r="G1" s="117"/>
      <c r="H1" s="117"/>
      <c r="I1" s="117"/>
      <c r="J1" s="117"/>
      <c r="K1" s="117"/>
      <c r="L1" s="117"/>
      <c r="M1" s="117"/>
      <c r="N1" s="117"/>
      <c r="O1" s="117"/>
      <c r="P1" s="117"/>
    </row>
    <row r="2" s="113" customFormat="1" ht="21" customHeight="1" spans="1:16">
      <c r="A2" s="118" t="s">
        <v>1</v>
      </c>
      <c r="B2" s="119" t="s">
        <v>2</v>
      </c>
      <c r="C2" s="118" t="s">
        <v>3</v>
      </c>
      <c r="D2" s="120" t="s">
        <v>4</v>
      </c>
      <c r="E2" s="120"/>
      <c r="F2" s="120"/>
      <c r="G2" s="120"/>
      <c r="H2" s="120"/>
      <c r="I2" s="120"/>
      <c r="J2" s="120"/>
      <c r="K2" s="120"/>
      <c r="L2" s="120"/>
      <c r="M2" s="120"/>
      <c r="N2" s="120"/>
      <c r="O2" s="120"/>
      <c r="P2" s="118" t="s">
        <v>5</v>
      </c>
    </row>
    <row r="3" s="113" customFormat="1" ht="20" customHeight="1" spans="1:16">
      <c r="A3" s="118"/>
      <c r="B3" s="119"/>
      <c r="C3" s="118"/>
      <c r="D3" s="121" t="s">
        <v>6</v>
      </c>
      <c r="E3" s="122" t="s">
        <v>7</v>
      </c>
      <c r="F3" s="121"/>
      <c r="G3" s="121"/>
      <c r="H3" s="121"/>
      <c r="I3" s="121"/>
      <c r="J3" s="122" t="s">
        <v>8</v>
      </c>
      <c r="K3" s="121"/>
      <c r="L3" s="121"/>
      <c r="M3" s="121" t="s">
        <v>9</v>
      </c>
      <c r="N3" s="122"/>
      <c r="O3" s="121"/>
      <c r="P3" s="118"/>
    </row>
    <row r="4" s="114" customFormat="1" ht="19" customHeight="1" spans="1:16">
      <c r="A4" s="118"/>
      <c r="B4" s="119"/>
      <c r="C4" s="118"/>
      <c r="D4" s="121"/>
      <c r="E4" s="122" t="s">
        <v>10</v>
      </c>
      <c r="F4" s="121" t="s">
        <v>11</v>
      </c>
      <c r="G4" s="121" t="s">
        <v>12</v>
      </c>
      <c r="H4" s="121" t="s">
        <v>13</v>
      </c>
      <c r="I4" s="121" t="s">
        <v>14</v>
      </c>
      <c r="J4" s="121" t="s">
        <v>10</v>
      </c>
      <c r="K4" s="121" t="s">
        <v>11</v>
      </c>
      <c r="L4" s="121" t="s">
        <v>12</v>
      </c>
      <c r="M4" s="121" t="s">
        <v>10</v>
      </c>
      <c r="N4" s="122" t="s">
        <v>15</v>
      </c>
      <c r="O4" s="121" t="s">
        <v>16</v>
      </c>
      <c r="P4" s="118"/>
    </row>
    <row r="5" s="114" customFormat="1" ht="34" customHeight="1" spans="1:16">
      <c r="A5" s="118"/>
      <c r="B5" s="123" t="s">
        <v>6</v>
      </c>
      <c r="C5" s="124">
        <v>488</v>
      </c>
      <c r="D5" s="121">
        <v>74636.73</v>
      </c>
      <c r="E5" s="121">
        <v>42046</v>
      </c>
      <c r="F5" s="121">
        <v>24769</v>
      </c>
      <c r="G5" s="121">
        <v>10327</v>
      </c>
      <c r="H5" s="121">
        <v>1840</v>
      </c>
      <c r="I5" s="121">
        <v>5110</v>
      </c>
      <c r="J5" s="121">
        <v>5868.5</v>
      </c>
      <c r="K5" s="121">
        <v>4426</v>
      </c>
      <c r="L5" s="121">
        <v>1442.5</v>
      </c>
      <c r="M5" s="121">
        <v>26522.23</v>
      </c>
      <c r="N5" s="121">
        <v>16000</v>
      </c>
      <c r="O5" s="121">
        <v>10522.23</v>
      </c>
      <c r="P5" s="118"/>
    </row>
    <row r="6" s="114" customFormat="1" ht="32" customHeight="1" spans="1:16">
      <c r="A6" s="124">
        <v>1</v>
      </c>
      <c r="B6" s="125" t="s">
        <v>17</v>
      </c>
      <c r="C6" s="126">
        <v>143</v>
      </c>
      <c r="D6" s="127">
        <v>38846.73</v>
      </c>
      <c r="E6" s="127">
        <v>21011.32</v>
      </c>
      <c r="F6" s="127">
        <v>13986.95</v>
      </c>
      <c r="G6" s="127">
        <v>5838.45</v>
      </c>
      <c r="H6" s="127">
        <v>58.7</v>
      </c>
      <c r="I6" s="127">
        <v>1127.22</v>
      </c>
      <c r="J6" s="127">
        <v>93.5</v>
      </c>
      <c r="K6" s="127">
        <v>0</v>
      </c>
      <c r="L6" s="127">
        <v>93.5</v>
      </c>
      <c r="M6" s="127">
        <v>17541.91</v>
      </c>
      <c r="N6" s="127">
        <v>10490</v>
      </c>
      <c r="O6" s="127">
        <v>7051.91</v>
      </c>
      <c r="P6" s="128"/>
    </row>
    <row r="7" s="113" customFormat="1" ht="32" customHeight="1" spans="1:16383">
      <c r="A7" s="124">
        <v>2</v>
      </c>
      <c r="B7" s="125" t="s">
        <v>18</v>
      </c>
      <c r="C7" s="126">
        <v>36</v>
      </c>
      <c r="D7" s="128">
        <v>7649.7</v>
      </c>
      <c r="E7" s="128">
        <v>4689.7</v>
      </c>
      <c r="F7" s="128">
        <v>3288.3</v>
      </c>
      <c r="G7" s="128">
        <v>688.84</v>
      </c>
      <c r="H7" s="128">
        <v>50</v>
      </c>
      <c r="I7" s="128">
        <v>662.56</v>
      </c>
      <c r="J7" s="128">
        <v>0</v>
      </c>
      <c r="K7" s="128">
        <v>0</v>
      </c>
      <c r="L7" s="128">
        <v>0</v>
      </c>
      <c r="M7" s="128">
        <v>2960</v>
      </c>
      <c r="N7" s="128">
        <v>1320</v>
      </c>
      <c r="O7" s="128">
        <v>1640</v>
      </c>
      <c r="P7" s="128"/>
      <c r="XEM7" s="115"/>
      <c r="XEN7" s="115"/>
      <c r="XEO7" s="115"/>
      <c r="XEP7" s="115"/>
      <c r="XEQ7" s="115"/>
      <c r="XER7" s="115"/>
      <c r="XES7" s="115"/>
      <c r="XET7" s="115"/>
      <c r="XEU7" s="115"/>
      <c r="XEV7" s="115"/>
      <c r="XEW7" s="115"/>
      <c r="XEX7" s="115"/>
      <c r="XEY7" s="115"/>
      <c r="XEZ7" s="115"/>
      <c r="XFA7" s="115"/>
      <c r="XFB7" s="115"/>
      <c r="XFC7" s="115"/>
    </row>
    <row r="8" s="113" customFormat="1" ht="32" customHeight="1" spans="1:16383">
      <c r="A8" s="124">
        <v>3</v>
      </c>
      <c r="B8" s="125" t="s">
        <v>19</v>
      </c>
      <c r="C8" s="126">
        <v>13</v>
      </c>
      <c r="D8" s="128">
        <v>2697.38</v>
      </c>
      <c r="E8" s="128">
        <v>2397.38</v>
      </c>
      <c r="F8" s="128">
        <v>1801.18</v>
      </c>
      <c r="G8" s="128">
        <v>596.2</v>
      </c>
      <c r="H8" s="128">
        <v>0</v>
      </c>
      <c r="I8" s="128">
        <v>0</v>
      </c>
      <c r="J8" s="128">
        <v>0</v>
      </c>
      <c r="K8" s="128">
        <v>0</v>
      </c>
      <c r="L8" s="128">
        <v>0</v>
      </c>
      <c r="M8" s="128">
        <v>300</v>
      </c>
      <c r="N8" s="128">
        <v>100</v>
      </c>
      <c r="O8" s="128">
        <v>200</v>
      </c>
      <c r="P8" s="128"/>
      <c r="XEM8" s="115"/>
      <c r="XEN8" s="115"/>
      <c r="XEO8" s="115"/>
      <c r="XEP8" s="115"/>
      <c r="XEQ8" s="115"/>
      <c r="XER8" s="115"/>
      <c r="XES8" s="115"/>
      <c r="XET8" s="115"/>
      <c r="XEU8" s="115"/>
      <c r="XEV8" s="115"/>
      <c r="XEW8" s="115"/>
      <c r="XEX8" s="115"/>
      <c r="XEY8" s="115"/>
      <c r="XEZ8" s="115"/>
      <c r="XFA8" s="115"/>
      <c r="XFB8" s="115"/>
      <c r="XFC8" s="115"/>
    </row>
    <row r="9" s="113" customFormat="1" ht="32" customHeight="1" spans="1:16383">
      <c r="A9" s="124">
        <v>4</v>
      </c>
      <c r="B9" s="125" t="s">
        <v>20</v>
      </c>
      <c r="C9" s="126">
        <v>9</v>
      </c>
      <c r="D9" s="128">
        <v>1665.36</v>
      </c>
      <c r="E9" s="128">
        <v>1165.36</v>
      </c>
      <c r="F9" s="128">
        <v>1165.36</v>
      </c>
      <c r="G9" s="128">
        <v>0</v>
      </c>
      <c r="H9" s="128">
        <v>0</v>
      </c>
      <c r="I9" s="128">
        <v>0</v>
      </c>
      <c r="J9" s="128">
        <v>0</v>
      </c>
      <c r="K9" s="128">
        <v>0</v>
      </c>
      <c r="L9" s="128">
        <v>0</v>
      </c>
      <c r="M9" s="128">
        <v>500</v>
      </c>
      <c r="N9" s="128">
        <v>300</v>
      </c>
      <c r="O9" s="128">
        <v>200</v>
      </c>
      <c r="P9" s="128"/>
      <c r="XEM9" s="115"/>
      <c r="XEN9" s="115"/>
      <c r="XEO9" s="115"/>
      <c r="XEP9" s="115"/>
      <c r="XEQ9" s="115"/>
      <c r="XER9" s="115"/>
      <c r="XES9" s="115"/>
      <c r="XET9" s="115"/>
      <c r="XEU9" s="115"/>
      <c r="XEV9" s="115"/>
      <c r="XEW9" s="115"/>
      <c r="XEX9" s="115"/>
      <c r="XEY9" s="115"/>
      <c r="XEZ9" s="115"/>
      <c r="XFA9" s="115"/>
      <c r="XFB9" s="115"/>
      <c r="XFC9" s="115"/>
    </row>
    <row r="10" s="113" customFormat="1" ht="32" customHeight="1" spans="1:16383">
      <c r="A10" s="124">
        <v>5</v>
      </c>
      <c r="B10" s="125" t="s">
        <v>21</v>
      </c>
      <c r="C10" s="126">
        <v>2</v>
      </c>
      <c r="D10" s="129">
        <v>137.76</v>
      </c>
      <c r="E10" s="129">
        <v>17.76</v>
      </c>
      <c r="F10" s="128">
        <v>17.76</v>
      </c>
      <c r="G10" s="128">
        <v>0</v>
      </c>
      <c r="H10" s="128">
        <v>0</v>
      </c>
      <c r="I10" s="128">
        <v>0</v>
      </c>
      <c r="J10" s="128">
        <v>0</v>
      </c>
      <c r="K10" s="128">
        <v>0</v>
      </c>
      <c r="L10" s="128">
        <v>0</v>
      </c>
      <c r="M10" s="128">
        <v>120</v>
      </c>
      <c r="N10" s="128">
        <v>120</v>
      </c>
      <c r="O10" s="128">
        <v>0</v>
      </c>
      <c r="P10" s="128"/>
      <c r="XEM10" s="115"/>
      <c r="XEN10" s="115"/>
      <c r="XEO10" s="115"/>
      <c r="XEP10" s="115"/>
      <c r="XEQ10" s="115"/>
      <c r="XER10" s="115"/>
      <c r="XES10" s="115"/>
      <c r="XET10" s="115"/>
      <c r="XEU10" s="115"/>
      <c r="XEV10" s="115"/>
      <c r="XEW10" s="115"/>
      <c r="XEX10" s="115"/>
      <c r="XEY10" s="115"/>
      <c r="XEZ10" s="115"/>
      <c r="XFA10" s="115"/>
      <c r="XFB10" s="115"/>
      <c r="XFC10" s="115"/>
    </row>
    <row r="11" s="113" customFormat="1" ht="32" customHeight="1" spans="1:16383">
      <c r="A11" s="124">
        <v>6</v>
      </c>
      <c r="B11" s="125" t="s">
        <v>22</v>
      </c>
      <c r="C11" s="126">
        <v>2</v>
      </c>
      <c r="D11" s="128">
        <v>200.04</v>
      </c>
      <c r="E11" s="128">
        <v>200.04</v>
      </c>
      <c r="F11" s="128">
        <v>150.04</v>
      </c>
      <c r="G11" s="128">
        <v>0</v>
      </c>
      <c r="H11" s="128">
        <v>50</v>
      </c>
      <c r="I11" s="128">
        <v>0</v>
      </c>
      <c r="J11" s="128">
        <v>0</v>
      </c>
      <c r="K11" s="128">
        <v>0</v>
      </c>
      <c r="L11" s="128">
        <v>0</v>
      </c>
      <c r="M11" s="128">
        <v>0</v>
      </c>
      <c r="N11" s="128">
        <v>0</v>
      </c>
      <c r="O11" s="128">
        <v>0</v>
      </c>
      <c r="P11" s="128"/>
      <c r="XEM11" s="115"/>
      <c r="XEN11" s="115"/>
      <c r="XEO11" s="115"/>
      <c r="XEP11" s="115"/>
      <c r="XEQ11" s="115"/>
      <c r="XER11" s="115"/>
      <c r="XES11" s="115"/>
      <c r="XET11" s="115"/>
      <c r="XEU11" s="115"/>
      <c r="XEV11" s="115"/>
      <c r="XEW11" s="115"/>
      <c r="XEX11" s="115"/>
      <c r="XEY11" s="115"/>
      <c r="XEZ11" s="115"/>
      <c r="XFA11" s="115"/>
      <c r="XFB11" s="115"/>
      <c r="XFC11" s="115"/>
    </row>
    <row r="12" s="113" customFormat="1" ht="32" customHeight="1" spans="1:16383">
      <c r="A12" s="124">
        <v>7</v>
      </c>
      <c r="B12" s="125" t="s">
        <v>23</v>
      </c>
      <c r="C12" s="126">
        <v>10</v>
      </c>
      <c r="D12" s="128">
        <v>2949.16</v>
      </c>
      <c r="E12" s="128">
        <v>909.16</v>
      </c>
      <c r="F12" s="128">
        <v>153.96</v>
      </c>
      <c r="G12" s="128">
        <v>92.64</v>
      </c>
      <c r="H12" s="128">
        <v>0</v>
      </c>
      <c r="I12" s="128">
        <v>662.56</v>
      </c>
      <c r="J12" s="128">
        <v>0</v>
      </c>
      <c r="K12" s="128">
        <v>0</v>
      </c>
      <c r="L12" s="128">
        <v>0</v>
      </c>
      <c r="M12" s="128">
        <v>2040</v>
      </c>
      <c r="N12" s="128">
        <v>800</v>
      </c>
      <c r="O12" s="128">
        <v>1240</v>
      </c>
      <c r="P12" s="128"/>
      <c r="XEM12" s="115"/>
      <c r="XEN12" s="115"/>
      <c r="XEO12" s="115"/>
      <c r="XEP12" s="115"/>
      <c r="XEQ12" s="115"/>
      <c r="XER12" s="115"/>
      <c r="XES12" s="115"/>
      <c r="XET12" s="115"/>
      <c r="XEU12" s="115"/>
      <c r="XEV12" s="115"/>
      <c r="XEW12" s="115"/>
      <c r="XEX12" s="115"/>
      <c r="XEY12" s="115"/>
      <c r="XEZ12" s="115"/>
      <c r="XFA12" s="115"/>
      <c r="XFB12" s="115"/>
      <c r="XFC12" s="115"/>
    </row>
    <row r="13" s="113" customFormat="1" ht="32" customHeight="1" spans="1:16383">
      <c r="A13" s="124">
        <v>8</v>
      </c>
      <c r="B13" s="125" t="s">
        <v>24</v>
      </c>
      <c r="C13" s="126">
        <v>28</v>
      </c>
      <c r="D13" s="128">
        <v>10662.9</v>
      </c>
      <c r="E13" s="128">
        <v>3362.9</v>
      </c>
      <c r="F13" s="128">
        <v>2987.68</v>
      </c>
      <c r="G13" s="128">
        <v>375.22</v>
      </c>
      <c r="H13" s="128">
        <v>0</v>
      </c>
      <c r="I13" s="128">
        <v>0</v>
      </c>
      <c r="J13" s="128">
        <v>0</v>
      </c>
      <c r="K13" s="128">
        <v>0</v>
      </c>
      <c r="L13" s="128">
        <v>0</v>
      </c>
      <c r="M13" s="128">
        <v>7300</v>
      </c>
      <c r="N13" s="128">
        <v>7300</v>
      </c>
      <c r="O13" s="128">
        <v>0</v>
      </c>
      <c r="P13" s="128"/>
      <c r="XEM13" s="115"/>
      <c r="XEN13" s="115"/>
      <c r="XEO13" s="115"/>
      <c r="XEP13" s="115"/>
      <c r="XEQ13" s="115"/>
      <c r="XER13" s="115"/>
      <c r="XES13" s="115"/>
      <c r="XET13" s="115"/>
      <c r="XEU13" s="115"/>
      <c r="XEV13" s="115"/>
      <c r="XEW13" s="115"/>
      <c r="XEX13" s="115"/>
      <c r="XEY13" s="115"/>
      <c r="XEZ13" s="115"/>
      <c r="XFA13" s="115"/>
      <c r="XFB13" s="115"/>
      <c r="XFC13" s="115"/>
    </row>
    <row r="14" s="113" customFormat="1" ht="32" customHeight="1" spans="1:16383">
      <c r="A14" s="124">
        <v>9</v>
      </c>
      <c r="B14" s="125" t="s">
        <v>25</v>
      </c>
      <c r="C14" s="126">
        <v>2</v>
      </c>
      <c r="D14" s="128">
        <v>501.35</v>
      </c>
      <c r="E14" s="128">
        <v>501.35</v>
      </c>
      <c r="F14" s="128">
        <v>126.13</v>
      </c>
      <c r="G14" s="128">
        <v>375.22</v>
      </c>
      <c r="H14" s="128">
        <v>0</v>
      </c>
      <c r="I14" s="128">
        <v>0</v>
      </c>
      <c r="J14" s="128">
        <v>0</v>
      </c>
      <c r="K14" s="128">
        <v>0</v>
      </c>
      <c r="L14" s="128">
        <v>0</v>
      </c>
      <c r="M14" s="128">
        <v>0</v>
      </c>
      <c r="N14" s="128">
        <v>0</v>
      </c>
      <c r="O14" s="128">
        <v>0</v>
      </c>
      <c r="P14" s="128"/>
      <c r="XEM14" s="115"/>
      <c r="XEN14" s="115"/>
      <c r="XEO14" s="115"/>
      <c r="XEP14" s="115"/>
      <c r="XEQ14" s="115"/>
      <c r="XER14" s="115"/>
      <c r="XES14" s="115"/>
      <c r="XET14" s="115"/>
      <c r="XEU14" s="115"/>
      <c r="XEV14" s="115"/>
      <c r="XEW14" s="115"/>
      <c r="XEX14" s="115"/>
      <c r="XEY14" s="115"/>
      <c r="XEZ14" s="115"/>
      <c r="XFA14" s="115"/>
      <c r="XFB14" s="115"/>
      <c r="XFC14" s="115"/>
    </row>
    <row r="15" s="113" customFormat="1" ht="32" customHeight="1" spans="1:16383">
      <c r="A15" s="124">
        <v>10</v>
      </c>
      <c r="B15" s="125" t="s">
        <v>26</v>
      </c>
      <c r="C15" s="126">
        <v>23</v>
      </c>
      <c r="D15" s="128">
        <v>9860.55</v>
      </c>
      <c r="E15" s="128">
        <v>2760.55</v>
      </c>
      <c r="F15" s="128">
        <v>2760.55</v>
      </c>
      <c r="G15" s="128">
        <v>0</v>
      </c>
      <c r="H15" s="128">
        <v>0</v>
      </c>
      <c r="I15" s="128">
        <v>0</v>
      </c>
      <c r="J15" s="128">
        <v>0</v>
      </c>
      <c r="K15" s="128">
        <v>0</v>
      </c>
      <c r="L15" s="128">
        <v>0</v>
      </c>
      <c r="M15" s="128">
        <v>7100</v>
      </c>
      <c r="N15" s="128">
        <v>7100</v>
      </c>
      <c r="O15" s="128">
        <v>0</v>
      </c>
      <c r="P15" s="128"/>
      <c r="XEM15" s="115"/>
      <c r="XEN15" s="115"/>
      <c r="XEO15" s="115"/>
      <c r="XEP15" s="115"/>
      <c r="XEQ15" s="115"/>
      <c r="XER15" s="115"/>
      <c r="XES15" s="115"/>
      <c r="XET15" s="115"/>
      <c r="XEU15" s="115"/>
      <c r="XEV15" s="115"/>
      <c r="XEW15" s="115"/>
      <c r="XEX15" s="115"/>
      <c r="XEY15" s="115"/>
      <c r="XEZ15" s="115"/>
      <c r="XFA15" s="115"/>
      <c r="XFB15" s="115"/>
      <c r="XFC15" s="115"/>
    </row>
    <row r="16" s="113" customFormat="1" ht="32" customHeight="1" spans="1:16383">
      <c r="A16" s="124">
        <v>11</v>
      </c>
      <c r="B16" s="125" t="s">
        <v>27</v>
      </c>
      <c r="C16" s="126">
        <v>1</v>
      </c>
      <c r="D16" s="128">
        <v>200</v>
      </c>
      <c r="E16" s="128">
        <v>0</v>
      </c>
      <c r="F16" s="128">
        <v>0</v>
      </c>
      <c r="G16" s="128">
        <v>0</v>
      </c>
      <c r="H16" s="128">
        <v>0</v>
      </c>
      <c r="I16" s="128">
        <v>0</v>
      </c>
      <c r="J16" s="128">
        <v>0</v>
      </c>
      <c r="K16" s="128">
        <v>0</v>
      </c>
      <c r="L16" s="128">
        <v>0</v>
      </c>
      <c r="M16" s="128">
        <v>200</v>
      </c>
      <c r="N16" s="128">
        <v>200</v>
      </c>
      <c r="O16" s="128">
        <v>0</v>
      </c>
      <c r="P16" s="128"/>
      <c r="XEM16" s="115"/>
      <c r="XEN16" s="115"/>
      <c r="XEO16" s="115"/>
      <c r="XEP16" s="115"/>
      <c r="XEQ16" s="115"/>
      <c r="XER16" s="115"/>
      <c r="XES16" s="115"/>
      <c r="XET16" s="115"/>
      <c r="XEU16" s="115"/>
      <c r="XEV16" s="115"/>
      <c r="XEW16" s="115"/>
      <c r="XEX16" s="115"/>
      <c r="XEY16" s="115"/>
      <c r="XEZ16" s="115"/>
      <c r="XFA16" s="115"/>
      <c r="XFB16" s="115"/>
      <c r="XFC16" s="115"/>
    </row>
    <row r="17" s="113" customFormat="1" ht="32" customHeight="1" spans="1:16383">
      <c r="A17" s="124">
        <v>12</v>
      </c>
      <c r="B17" s="125" t="s">
        <v>28</v>
      </c>
      <c r="C17" s="126">
        <v>2</v>
      </c>
      <c r="D17" s="128">
        <v>101</v>
      </c>
      <c r="E17" s="128">
        <v>101</v>
      </c>
      <c r="F17" s="128">
        <v>101</v>
      </c>
      <c r="G17" s="128">
        <v>0</v>
      </c>
      <c r="H17" s="128">
        <v>0</v>
      </c>
      <c r="I17" s="128">
        <v>0</v>
      </c>
      <c r="J17" s="128">
        <v>0</v>
      </c>
      <c r="K17" s="128">
        <v>0</v>
      </c>
      <c r="L17" s="128">
        <v>0</v>
      </c>
      <c r="M17" s="128">
        <v>0</v>
      </c>
      <c r="N17" s="128">
        <v>0</v>
      </c>
      <c r="O17" s="128">
        <v>0</v>
      </c>
      <c r="P17" s="128"/>
      <c r="XEM17" s="115"/>
      <c r="XEN17" s="115"/>
      <c r="XEO17" s="115"/>
      <c r="XEP17" s="115"/>
      <c r="XEQ17" s="115"/>
      <c r="XER17" s="115"/>
      <c r="XES17" s="115"/>
      <c r="XET17" s="115"/>
      <c r="XEU17" s="115"/>
      <c r="XEV17" s="115"/>
      <c r="XEW17" s="115"/>
      <c r="XEX17" s="115"/>
      <c r="XEY17" s="115"/>
      <c r="XEZ17" s="115"/>
      <c r="XFA17" s="115"/>
      <c r="XFB17" s="115"/>
      <c r="XFC17" s="115"/>
    </row>
    <row r="18" s="113" customFormat="1" ht="32" customHeight="1" spans="1:16383">
      <c r="A18" s="124">
        <v>13</v>
      </c>
      <c r="B18" s="125" t="s">
        <v>29</v>
      </c>
      <c r="C18" s="126">
        <v>60</v>
      </c>
      <c r="D18" s="128">
        <v>9597.9</v>
      </c>
      <c r="E18" s="128">
        <v>5215.99</v>
      </c>
      <c r="F18" s="128">
        <v>2042.58</v>
      </c>
      <c r="G18" s="128">
        <v>2725.69</v>
      </c>
      <c r="H18" s="128">
        <v>0</v>
      </c>
      <c r="I18" s="128">
        <v>447.72</v>
      </c>
      <c r="J18" s="128">
        <v>0</v>
      </c>
      <c r="K18" s="128">
        <v>0</v>
      </c>
      <c r="L18" s="128">
        <v>0</v>
      </c>
      <c r="M18" s="128">
        <v>4381.91</v>
      </c>
      <c r="N18" s="128">
        <v>1870</v>
      </c>
      <c r="O18" s="128">
        <v>2511.91</v>
      </c>
      <c r="P18" s="128"/>
      <c r="XEM18" s="115"/>
      <c r="XEN18" s="115"/>
      <c r="XEO18" s="115"/>
      <c r="XEP18" s="115"/>
      <c r="XEQ18" s="115"/>
      <c r="XER18" s="115"/>
      <c r="XES18" s="115"/>
      <c r="XET18" s="115"/>
      <c r="XEU18" s="115"/>
      <c r="XEV18" s="115"/>
      <c r="XEW18" s="115"/>
      <c r="XEX18" s="115"/>
      <c r="XEY18" s="115"/>
      <c r="XEZ18" s="115"/>
      <c r="XFA18" s="115"/>
      <c r="XFB18" s="115"/>
      <c r="XFC18" s="115"/>
    </row>
    <row r="19" s="113" customFormat="1" ht="32" customHeight="1" spans="1:16383">
      <c r="A19" s="124">
        <v>14</v>
      </c>
      <c r="B19" s="125" t="s">
        <v>30</v>
      </c>
      <c r="C19" s="126">
        <v>19</v>
      </c>
      <c r="D19" s="128">
        <v>2354.85</v>
      </c>
      <c r="E19" s="128">
        <v>645.4</v>
      </c>
      <c r="F19" s="128">
        <v>31.8</v>
      </c>
      <c r="G19" s="128">
        <v>613.6</v>
      </c>
      <c r="H19" s="128">
        <v>0</v>
      </c>
      <c r="I19" s="128">
        <v>0</v>
      </c>
      <c r="J19" s="128">
        <v>0</v>
      </c>
      <c r="K19" s="128">
        <v>0</v>
      </c>
      <c r="L19" s="128">
        <v>0</v>
      </c>
      <c r="M19" s="128">
        <v>1709.45</v>
      </c>
      <c r="N19" s="128">
        <v>770</v>
      </c>
      <c r="O19" s="128">
        <v>939.45</v>
      </c>
      <c r="P19" s="128"/>
      <c r="XEM19" s="115"/>
      <c r="XEN19" s="115"/>
      <c r="XEO19" s="115"/>
      <c r="XEP19" s="115"/>
      <c r="XEQ19" s="115"/>
      <c r="XER19" s="115"/>
      <c r="XES19" s="115"/>
      <c r="XET19" s="115"/>
      <c r="XEU19" s="115"/>
      <c r="XEV19" s="115"/>
      <c r="XEW19" s="115"/>
      <c r="XEX19" s="115"/>
      <c r="XEY19" s="115"/>
      <c r="XEZ19" s="115"/>
      <c r="XFA19" s="115"/>
      <c r="XFB19" s="115"/>
      <c r="XFC19" s="115"/>
    </row>
    <row r="20" s="113" customFormat="1" ht="32" customHeight="1" spans="1:16383">
      <c r="A20" s="124">
        <v>15</v>
      </c>
      <c r="B20" s="125" t="s">
        <v>31</v>
      </c>
      <c r="C20" s="126">
        <v>41</v>
      </c>
      <c r="D20" s="128">
        <v>7243.05</v>
      </c>
      <c r="E20" s="128">
        <v>4570.59</v>
      </c>
      <c r="F20" s="128">
        <v>2010.78</v>
      </c>
      <c r="G20" s="128">
        <v>2112.09</v>
      </c>
      <c r="H20" s="128">
        <v>0</v>
      </c>
      <c r="I20" s="128">
        <v>447.72</v>
      </c>
      <c r="J20" s="128">
        <v>0</v>
      </c>
      <c r="K20" s="128">
        <v>0</v>
      </c>
      <c r="L20" s="128">
        <v>0</v>
      </c>
      <c r="M20" s="128">
        <v>2672.46</v>
      </c>
      <c r="N20" s="128">
        <v>1100</v>
      </c>
      <c r="O20" s="128">
        <v>1572.46</v>
      </c>
      <c r="P20" s="128"/>
      <c r="XEM20" s="115"/>
      <c r="XEN20" s="115"/>
      <c r="XEO20" s="115"/>
      <c r="XEP20" s="115"/>
      <c r="XEQ20" s="115"/>
      <c r="XER20" s="115"/>
      <c r="XES20" s="115"/>
      <c r="XET20" s="115"/>
      <c r="XEU20" s="115"/>
      <c r="XEV20" s="115"/>
      <c r="XEW20" s="115"/>
      <c r="XEX20" s="115"/>
      <c r="XEY20" s="115"/>
      <c r="XEZ20" s="115"/>
      <c r="XFA20" s="115"/>
      <c r="XFB20" s="115"/>
      <c r="XFC20" s="115"/>
    </row>
    <row r="21" s="113" customFormat="1" ht="32" customHeight="1" spans="1:16383">
      <c r="A21" s="124">
        <v>16</v>
      </c>
      <c r="B21" s="125" t="s">
        <v>32</v>
      </c>
      <c r="C21" s="126">
        <v>5</v>
      </c>
      <c r="D21" s="128">
        <v>3490.22</v>
      </c>
      <c r="E21" s="128">
        <v>496.72</v>
      </c>
      <c r="F21" s="128">
        <v>300</v>
      </c>
      <c r="G21" s="128">
        <v>188.02</v>
      </c>
      <c r="H21" s="128">
        <v>8.7</v>
      </c>
      <c r="I21" s="128">
        <v>0</v>
      </c>
      <c r="J21" s="128">
        <v>93.5</v>
      </c>
      <c r="K21" s="128">
        <v>0</v>
      </c>
      <c r="L21" s="128">
        <v>93.5</v>
      </c>
      <c r="M21" s="128">
        <v>2900</v>
      </c>
      <c r="N21" s="128">
        <v>0</v>
      </c>
      <c r="O21" s="128">
        <v>2900</v>
      </c>
      <c r="P21" s="128"/>
      <c r="XEM21" s="115"/>
      <c r="XEN21" s="115"/>
      <c r="XEO21" s="115"/>
      <c r="XEP21" s="115"/>
      <c r="XEQ21" s="115"/>
      <c r="XER21" s="115"/>
      <c r="XES21" s="115"/>
      <c r="XET21" s="115"/>
      <c r="XEU21" s="115"/>
      <c r="XEV21" s="115"/>
      <c r="XEW21" s="115"/>
      <c r="XEX21" s="115"/>
      <c r="XEY21" s="115"/>
      <c r="XEZ21" s="115"/>
      <c r="XFA21" s="115"/>
      <c r="XFB21" s="115"/>
      <c r="XFC21" s="115"/>
    </row>
    <row r="22" s="113" customFormat="1" ht="32" customHeight="1" spans="1:16383">
      <c r="A22" s="124">
        <v>17</v>
      </c>
      <c r="B22" s="125" t="s">
        <v>33</v>
      </c>
      <c r="C22" s="126">
        <v>1</v>
      </c>
      <c r="D22" s="128">
        <v>2400</v>
      </c>
      <c r="E22" s="128">
        <v>0</v>
      </c>
      <c r="F22" s="128">
        <v>0</v>
      </c>
      <c r="G22" s="128">
        <v>0</v>
      </c>
      <c r="H22" s="128">
        <v>0</v>
      </c>
      <c r="I22" s="128">
        <v>0</v>
      </c>
      <c r="J22" s="128">
        <v>0</v>
      </c>
      <c r="K22" s="128">
        <v>0</v>
      </c>
      <c r="L22" s="128">
        <v>0</v>
      </c>
      <c r="M22" s="128">
        <v>2400</v>
      </c>
      <c r="N22" s="128">
        <v>0</v>
      </c>
      <c r="O22" s="128">
        <v>2400</v>
      </c>
      <c r="P22" s="128"/>
      <c r="XEM22" s="115"/>
      <c r="XEN22" s="115"/>
      <c r="XEO22" s="115"/>
      <c r="XEP22" s="115"/>
      <c r="XEQ22" s="115"/>
      <c r="XER22" s="115"/>
      <c r="XES22" s="115"/>
      <c r="XET22" s="115"/>
      <c r="XEU22" s="115"/>
      <c r="XEV22" s="115"/>
      <c r="XEW22" s="115"/>
      <c r="XEX22" s="115"/>
      <c r="XEY22" s="115"/>
      <c r="XEZ22" s="115"/>
      <c r="XFA22" s="115"/>
      <c r="XFB22" s="115"/>
      <c r="XFC22" s="115"/>
    </row>
    <row r="23" s="113" customFormat="1" ht="32" customHeight="1" spans="1:16383">
      <c r="A23" s="124">
        <v>18</v>
      </c>
      <c r="B23" s="125" t="s">
        <v>34</v>
      </c>
      <c r="C23" s="126">
        <v>2</v>
      </c>
      <c r="D23" s="128">
        <v>700</v>
      </c>
      <c r="E23" s="128">
        <v>200</v>
      </c>
      <c r="F23" s="128">
        <v>200</v>
      </c>
      <c r="G23" s="128">
        <v>0</v>
      </c>
      <c r="H23" s="128">
        <v>0</v>
      </c>
      <c r="I23" s="128">
        <v>0</v>
      </c>
      <c r="J23" s="128">
        <v>0</v>
      </c>
      <c r="K23" s="128">
        <v>0</v>
      </c>
      <c r="L23" s="128">
        <v>0</v>
      </c>
      <c r="M23" s="128">
        <v>500</v>
      </c>
      <c r="N23" s="128">
        <v>0</v>
      </c>
      <c r="O23" s="128">
        <v>500</v>
      </c>
      <c r="P23" s="128"/>
      <c r="XEM23" s="115"/>
      <c r="XEN23" s="115"/>
      <c r="XEO23" s="115"/>
      <c r="XEP23" s="115"/>
      <c r="XEQ23" s="115"/>
      <c r="XER23" s="115"/>
      <c r="XES23" s="115"/>
      <c r="XET23" s="115"/>
      <c r="XEU23" s="115"/>
      <c r="XEV23" s="115"/>
      <c r="XEW23" s="115"/>
      <c r="XEX23" s="115"/>
      <c r="XEY23" s="115"/>
      <c r="XEZ23" s="115"/>
      <c r="XFA23" s="115"/>
      <c r="XFB23" s="115"/>
      <c r="XFC23" s="115"/>
    </row>
    <row r="24" s="113" customFormat="1" ht="32" customHeight="1" spans="1:16383">
      <c r="A24" s="124">
        <v>19</v>
      </c>
      <c r="B24" s="125" t="s">
        <v>35</v>
      </c>
      <c r="C24" s="126">
        <v>2</v>
      </c>
      <c r="D24" s="128">
        <v>390.22</v>
      </c>
      <c r="E24" s="128">
        <v>296.72</v>
      </c>
      <c r="F24" s="128">
        <v>100</v>
      </c>
      <c r="G24" s="128">
        <v>188.02</v>
      </c>
      <c r="H24" s="128">
        <v>8.7</v>
      </c>
      <c r="I24" s="128">
        <v>0</v>
      </c>
      <c r="J24" s="128">
        <v>93.5</v>
      </c>
      <c r="K24" s="128">
        <v>0</v>
      </c>
      <c r="L24" s="128">
        <v>93.5</v>
      </c>
      <c r="M24" s="128">
        <v>0</v>
      </c>
      <c r="N24" s="128">
        <v>0</v>
      </c>
      <c r="O24" s="128">
        <v>0</v>
      </c>
      <c r="P24" s="128"/>
      <c r="XEM24" s="115"/>
      <c r="XEN24" s="115"/>
      <c r="XEO24" s="115"/>
      <c r="XEP24" s="115"/>
      <c r="XEQ24" s="115"/>
      <c r="XER24" s="115"/>
      <c r="XES24" s="115"/>
      <c r="XET24" s="115"/>
      <c r="XEU24" s="115"/>
      <c r="XEV24" s="115"/>
      <c r="XEW24" s="115"/>
      <c r="XEX24" s="115"/>
      <c r="XEY24" s="115"/>
      <c r="XEZ24" s="115"/>
      <c r="XFA24" s="115"/>
      <c r="XFB24" s="115"/>
      <c r="XFC24" s="115"/>
    </row>
    <row r="25" s="113" customFormat="1" ht="32" customHeight="1" spans="1:16383">
      <c r="A25" s="124">
        <v>20</v>
      </c>
      <c r="B25" s="125" t="s">
        <v>36</v>
      </c>
      <c r="C25" s="126">
        <v>4</v>
      </c>
      <c r="D25" s="128">
        <v>5697.29</v>
      </c>
      <c r="E25" s="128">
        <v>5697.29</v>
      </c>
      <c r="F25" s="128">
        <v>4469.67</v>
      </c>
      <c r="G25" s="128">
        <v>1210.68</v>
      </c>
      <c r="H25" s="128">
        <v>0</v>
      </c>
      <c r="I25" s="128">
        <v>16.94</v>
      </c>
      <c r="J25" s="128">
        <v>0</v>
      </c>
      <c r="K25" s="128">
        <v>0</v>
      </c>
      <c r="L25" s="128">
        <v>0</v>
      </c>
      <c r="M25" s="128">
        <v>0</v>
      </c>
      <c r="N25" s="128">
        <v>0</v>
      </c>
      <c r="O25" s="128">
        <v>0</v>
      </c>
      <c r="P25" s="128"/>
      <c r="XEM25" s="115"/>
      <c r="XEN25" s="115"/>
      <c r="XEO25" s="115"/>
      <c r="XEP25" s="115"/>
      <c r="XEQ25" s="115"/>
      <c r="XER25" s="115"/>
      <c r="XES25" s="115"/>
      <c r="XET25" s="115"/>
      <c r="XEU25" s="115"/>
      <c r="XEV25" s="115"/>
      <c r="XEW25" s="115"/>
      <c r="XEX25" s="115"/>
      <c r="XEY25" s="115"/>
      <c r="XEZ25" s="115"/>
      <c r="XFA25" s="115"/>
      <c r="XFB25" s="115"/>
      <c r="XFC25" s="115"/>
    </row>
    <row r="26" s="113" customFormat="1" ht="32" customHeight="1" spans="1:16383">
      <c r="A26" s="124">
        <v>21</v>
      </c>
      <c r="B26" s="125" t="s">
        <v>37</v>
      </c>
      <c r="C26" s="126">
        <v>1</v>
      </c>
      <c r="D26" s="128">
        <v>2870.67</v>
      </c>
      <c r="E26" s="128">
        <v>2870.67</v>
      </c>
      <c r="F26" s="128">
        <v>2429.67</v>
      </c>
      <c r="G26" s="128">
        <v>424.06</v>
      </c>
      <c r="H26" s="128">
        <v>0</v>
      </c>
      <c r="I26" s="128">
        <v>16.94</v>
      </c>
      <c r="J26" s="128">
        <v>0</v>
      </c>
      <c r="K26" s="128">
        <v>0</v>
      </c>
      <c r="L26" s="128">
        <v>0</v>
      </c>
      <c r="M26" s="128">
        <v>0</v>
      </c>
      <c r="N26" s="128">
        <v>0</v>
      </c>
      <c r="O26" s="128">
        <v>0</v>
      </c>
      <c r="P26" s="128"/>
      <c r="XEM26" s="115"/>
      <c r="XEN26" s="115"/>
      <c r="XEO26" s="115"/>
      <c r="XEP26" s="115"/>
      <c r="XEQ26" s="115"/>
      <c r="XER26" s="115"/>
      <c r="XES26" s="115"/>
      <c r="XET26" s="115"/>
      <c r="XEU26" s="115"/>
      <c r="XEV26" s="115"/>
      <c r="XEW26" s="115"/>
      <c r="XEX26" s="115"/>
      <c r="XEY26" s="115"/>
      <c r="XEZ26" s="115"/>
      <c r="XFA26" s="115"/>
      <c r="XFB26" s="115"/>
      <c r="XFC26" s="115"/>
    </row>
    <row r="27" s="113" customFormat="1" ht="32" customHeight="1" spans="1:16383">
      <c r="A27" s="124">
        <v>22</v>
      </c>
      <c r="B27" s="125" t="s">
        <v>38</v>
      </c>
      <c r="C27" s="126">
        <v>1</v>
      </c>
      <c r="D27" s="128">
        <v>1300</v>
      </c>
      <c r="E27" s="128">
        <v>1300</v>
      </c>
      <c r="F27" s="128">
        <v>800</v>
      </c>
      <c r="G27" s="128">
        <v>500</v>
      </c>
      <c r="H27" s="128">
        <v>0</v>
      </c>
      <c r="I27" s="128">
        <v>0</v>
      </c>
      <c r="J27" s="128">
        <v>0</v>
      </c>
      <c r="K27" s="128">
        <v>0</v>
      </c>
      <c r="L27" s="128">
        <v>0</v>
      </c>
      <c r="M27" s="128">
        <v>0</v>
      </c>
      <c r="N27" s="128">
        <v>0</v>
      </c>
      <c r="O27" s="128">
        <v>0</v>
      </c>
      <c r="P27" s="128"/>
      <c r="XEM27" s="115"/>
      <c r="XEN27" s="115"/>
      <c r="XEO27" s="115"/>
      <c r="XEP27" s="115"/>
      <c r="XEQ27" s="115"/>
      <c r="XER27" s="115"/>
      <c r="XES27" s="115"/>
      <c r="XET27" s="115"/>
      <c r="XEU27" s="115"/>
      <c r="XEV27" s="115"/>
      <c r="XEW27" s="115"/>
      <c r="XEX27" s="115"/>
      <c r="XEY27" s="115"/>
      <c r="XEZ27" s="115"/>
      <c r="XFA27" s="115"/>
      <c r="XFB27" s="115"/>
      <c r="XFC27" s="115"/>
    </row>
    <row r="28" s="113" customFormat="1" ht="32" customHeight="1" spans="1:16383">
      <c r="A28" s="124">
        <v>23</v>
      </c>
      <c r="B28" s="125" t="s">
        <v>39</v>
      </c>
      <c r="C28" s="126">
        <v>1</v>
      </c>
      <c r="D28" s="128">
        <v>1240</v>
      </c>
      <c r="E28" s="128">
        <v>1240</v>
      </c>
      <c r="F28" s="128">
        <v>1240</v>
      </c>
      <c r="G28" s="128">
        <v>0</v>
      </c>
      <c r="H28" s="128">
        <v>0</v>
      </c>
      <c r="I28" s="128">
        <v>0</v>
      </c>
      <c r="J28" s="128">
        <v>0</v>
      </c>
      <c r="K28" s="128">
        <v>0</v>
      </c>
      <c r="L28" s="128">
        <v>0</v>
      </c>
      <c r="M28" s="128">
        <v>0</v>
      </c>
      <c r="N28" s="128">
        <v>0</v>
      </c>
      <c r="O28" s="128">
        <v>0</v>
      </c>
      <c r="P28" s="128"/>
      <c r="XEM28" s="115"/>
      <c r="XEN28" s="115"/>
      <c r="XEO28" s="115"/>
      <c r="XEP28" s="115"/>
      <c r="XEQ28" s="115"/>
      <c r="XER28" s="115"/>
      <c r="XES28" s="115"/>
      <c r="XET28" s="115"/>
      <c r="XEU28" s="115"/>
      <c r="XEV28" s="115"/>
      <c r="XEW28" s="115"/>
      <c r="XEX28" s="115"/>
      <c r="XEY28" s="115"/>
      <c r="XEZ28" s="115"/>
      <c r="XFA28" s="115"/>
      <c r="XFB28" s="115"/>
      <c r="XFC28" s="115"/>
    </row>
    <row r="29" s="113" customFormat="1" ht="32" customHeight="1" spans="1:16383">
      <c r="A29" s="124">
        <v>24</v>
      </c>
      <c r="B29" s="125" t="s">
        <v>40</v>
      </c>
      <c r="C29" s="126">
        <v>1</v>
      </c>
      <c r="D29" s="128">
        <v>286.62</v>
      </c>
      <c r="E29" s="128">
        <v>286.62</v>
      </c>
      <c r="F29" s="128">
        <v>0</v>
      </c>
      <c r="G29" s="128">
        <v>286.62</v>
      </c>
      <c r="H29" s="128">
        <v>0</v>
      </c>
      <c r="I29" s="128">
        <v>0</v>
      </c>
      <c r="J29" s="128">
        <v>0</v>
      </c>
      <c r="K29" s="128">
        <v>0</v>
      </c>
      <c r="L29" s="128">
        <v>0</v>
      </c>
      <c r="M29" s="128">
        <v>0</v>
      </c>
      <c r="N29" s="128">
        <v>0</v>
      </c>
      <c r="O29" s="128">
        <v>0</v>
      </c>
      <c r="P29" s="128"/>
      <c r="XEM29" s="115"/>
      <c r="XEN29" s="115"/>
      <c r="XEO29" s="115"/>
      <c r="XEP29" s="115"/>
      <c r="XEQ29" s="115"/>
      <c r="XER29" s="115"/>
      <c r="XES29" s="115"/>
      <c r="XET29" s="115"/>
      <c r="XEU29" s="115"/>
      <c r="XEV29" s="115"/>
      <c r="XEW29" s="115"/>
      <c r="XEX29" s="115"/>
      <c r="XEY29" s="115"/>
      <c r="XEZ29" s="115"/>
      <c r="XFA29" s="115"/>
      <c r="XFB29" s="115"/>
      <c r="XFC29" s="115"/>
    </row>
    <row r="30" s="113" customFormat="1" ht="32" customHeight="1" spans="1:16">
      <c r="A30" s="124">
        <v>25</v>
      </c>
      <c r="B30" s="130" t="s">
        <v>41</v>
      </c>
      <c r="C30" s="21">
        <v>10</v>
      </c>
      <c r="D30" s="128">
        <v>1748.72</v>
      </c>
      <c r="E30" s="128">
        <v>1548.72</v>
      </c>
      <c r="F30" s="128">
        <v>898.72</v>
      </c>
      <c r="G30" s="128">
        <v>650</v>
      </c>
      <c r="H30" s="128">
        <v>0</v>
      </c>
      <c r="I30" s="128">
        <v>0</v>
      </c>
      <c r="J30" s="128">
        <v>0</v>
      </c>
      <c r="K30" s="128">
        <v>0</v>
      </c>
      <c r="L30" s="128">
        <v>0</v>
      </c>
      <c r="M30" s="128">
        <v>200</v>
      </c>
      <c r="N30" s="128">
        <v>0</v>
      </c>
      <c r="O30" s="128">
        <v>200</v>
      </c>
      <c r="P30" s="128"/>
    </row>
    <row r="31" s="113" customFormat="1" ht="32" customHeight="1" spans="1:16">
      <c r="A31" s="124">
        <v>26</v>
      </c>
      <c r="B31" s="125" t="s">
        <v>42</v>
      </c>
      <c r="C31" s="126">
        <v>3</v>
      </c>
      <c r="D31" s="128">
        <v>2660.5</v>
      </c>
      <c r="E31" s="128">
        <v>2660.5</v>
      </c>
      <c r="F31" s="128">
        <v>1234.9</v>
      </c>
      <c r="G31" s="128">
        <v>1382</v>
      </c>
      <c r="H31" s="128">
        <v>0</v>
      </c>
      <c r="I31" s="128">
        <v>43.6</v>
      </c>
      <c r="J31" s="128">
        <v>0</v>
      </c>
      <c r="K31" s="128">
        <v>0</v>
      </c>
      <c r="L31" s="128">
        <v>0</v>
      </c>
      <c r="M31" s="128">
        <v>0</v>
      </c>
      <c r="N31" s="128">
        <v>0</v>
      </c>
      <c r="O31" s="128">
        <v>0</v>
      </c>
      <c r="P31" s="128"/>
    </row>
    <row r="32" s="113" customFormat="1" ht="32" customHeight="1" spans="1:16">
      <c r="A32" s="124">
        <v>27</v>
      </c>
      <c r="B32" s="125" t="s">
        <v>43</v>
      </c>
      <c r="C32" s="126">
        <v>1</v>
      </c>
      <c r="D32" s="128">
        <v>1580.41</v>
      </c>
      <c r="E32" s="128">
        <v>1580.41</v>
      </c>
      <c r="F32" s="128">
        <v>1234.9</v>
      </c>
      <c r="G32" s="128">
        <v>301.91</v>
      </c>
      <c r="H32" s="128">
        <v>0</v>
      </c>
      <c r="I32" s="128">
        <v>43.6</v>
      </c>
      <c r="J32" s="128">
        <v>0</v>
      </c>
      <c r="K32" s="128">
        <v>0</v>
      </c>
      <c r="L32" s="128">
        <v>0</v>
      </c>
      <c r="M32" s="128">
        <v>0</v>
      </c>
      <c r="N32" s="128">
        <v>0</v>
      </c>
      <c r="O32" s="128">
        <v>0</v>
      </c>
      <c r="P32" s="128"/>
    </row>
    <row r="33" s="113" customFormat="1" ht="32" customHeight="1" spans="1:16">
      <c r="A33" s="124">
        <v>28</v>
      </c>
      <c r="B33" s="125" t="s">
        <v>44</v>
      </c>
      <c r="C33" s="126">
        <v>1</v>
      </c>
      <c r="D33" s="128">
        <v>1580.41</v>
      </c>
      <c r="E33" s="128">
        <v>1580.41</v>
      </c>
      <c r="F33" s="128">
        <v>1234.9</v>
      </c>
      <c r="G33" s="128">
        <v>301.91</v>
      </c>
      <c r="H33" s="128">
        <v>0</v>
      </c>
      <c r="I33" s="128">
        <v>43.6</v>
      </c>
      <c r="J33" s="128">
        <v>0</v>
      </c>
      <c r="K33" s="128">
        <v>0</v>
      </c>
      <c r="L33" s="128">
        <v>0</v>
      </c>
      <c r="M33" s="128">
        <v>0</v>
      </c>
      <c r="N33" s="128">
        <v>0</v>
      </c>
      <c r="O33" s="128">
        <v>0</v>
      </c>
      <c r="P33" s="128"/>
    </row>
    <row r="34" s="113" customFormat="1" ht="32" customHeight="1" spans="1:16">
      <c r="A34" s="124">
        <v>29</v>
      </c>
      <c r="B34" s="125" t="s">
        <v>45</v>
      </c>
      <c r="C34" s="126">
        <v>1</v>
      </c>
      <c r="D34" s="128">
        <v>209.3</v>
      </c>
      <c r="E34" s="128">
        <v>209.3</v>
      </c>
      <c r="F34" s="128">
        <v>0</v>
      </c>
      <c r="G34" s="128">
        <v>209.3</v>
      </c>
      <c r="H34" s="128">
        <v>0</v>
      </c>
      <c r="I34" s="128">
        <v>0</v>
      </c>
      <c r="J34" s="128">
        <v>0</v>
      </c>
      <c r="K34" s="128">
        <v>0</v>
      </c>
      <c r="L34" s="128">
        <v>0</v>
      </c>
      <c r="M34" s="128">
        <v>0</v>
      </c>
      <c r="N34" s="128">
        <v>0</v>
      </c>
      <c r="O34" s="128">
        <v>0</v>
      </c>
      <c r="P34" s="128"/>
    </row>
    <row r="35" s="113" customFormat="1" ht="32" customHeight="1" spans="1:16">
      <c r="A35" s="124">
        <v>30</v>
      </c>
      <c r="B35" s="125" t="s">
        <v>46</v>
      </c>
      <c r="C35" s="126">
        <v>1</v>
      </c>
      <c r="D35" s="128">
        <v>209.3</v>
      </c>
      <c r="E35" s="128">
        <v>209.3</v>
      </c>
      <c r="F35" s="128">
        <v>0</v>
      </c>
      <c r="G35" s="128">
        <v>209.3</v>
      </c>
      <c r="H35" s="128">
        <v>0</v>
      </c>
      <c r="I35" s="128">
        <v>0</v>
      </c>
      <c r="J35" s="128">
        <v>0</v>
      </c>
      <c r="K35" s="128">
        <v>0</v>
      </c>
      <c r="L35" s="128">
        <v>0</v>
      </c>
      <c r="M35" s="128">
        <v>0</v>
      </c>
      <c r="N35" s="128">
        <v>0</v>
      </c>
      <c r="O35" s="128">
        <v>0</v>
      </c>
      <c r="P35" s="128"/>
    </row>
    <row r="36" s="113" customFormat="1" ht="32" customHeight="1" spans="1:16">
      <c r="A36" s="124">
        <v>31</v>
      </c>
      <c r="B36" s="125" t="s">
        <v>47</v>
      </c>
      <c r="C36" s="126">
        <v>1</v>
      </c>
      <c r="D36" s="128">
        <v>870.79</v>
      </c>
      <c r="E36" s="128">
        <v>870.79</v>
      </c>
      <c r="F36" s="128">
        <v>0</v>
      </c>
      <c r="G36" s="128">
        <v>870.79</v>
      </c>
      <c r="H36" s="128">
        <v>0</v>
      </c>
      <c r="I36" s="128">
        <v>0</v>
      </c>
      <c r="J36" s="128">
        <v>0</v>
      </c>
      <c r="K36" s="128">
        <v>0</v>
      </c>
      <c r="L36" s="128">
        <v>0</v>
      </c>
      <c r="M36" s="128">
        <v>0</v>
      </c>
      <c r="N36" s="128">
        <v>0</v>
      </c>
      <c r="O36" s="128">
        <v>0</v>
      </c>
      <c r="P36" s="128"/>
    </row>
    <row r="37" ht="32" customHeight="1" spans="1:16">
      <c r="A37" s="124">
        <v>32</v>
      </c>
      <c r="B37" s="125" t="s">
        <v>48</v>
      </c>
      <c r="C37" s="126">
        <v>1</v>
      </c>
      <c r="D37" s="128">
        <v>870.79</v>
      </c>
      <c r="E37" s="128">
        <v>870.79</v>
      </c>
      <c r="F37" s="128">
        <v>0</v>
      </c>
      <c r="G37" s="128">
        <v>870.79</v>
      </c>
      <c r="H37" s="128">
        <v>0</v>
      </c>
      <c r="I37" s="128">
        <v>0</v>
      </c>
      <c r="J37" s="128">
        <v>0</v>
      </c>
      <c r="K37" s="128">
        <v>0</v>
      </c>
      <c r="L37" s="128">
        <v>0</v>
      </c>
      <c r="M37" s="128">
        <v>0</v>
      </c>
      <c r="N37" s="128">
        <v>0</v>
      </c>
      <c r="O37" s="128">
        <v>0</v>
      </c>
      <c r="P37" s="128"/>
    </row>
    <row r="38" ht="32" customHeight="1" spans="1:16">
      <c r="A38" s="124">
        <v>33</v>
      </c>
      <c r="B38" s="125" t="s">
        <v>49</v>
      </c>
      <c r="C38" s="126">
        <v>338</v>
      </c>
      <c r="D38" s="128">
        <v>30213.29</v>
      </c>
      <c r="E38" s="128">
        <v>15750.97</v>
      </c>
      <c r="F38" s="128">
        <v>8573.64</v>
      </c>
      <c r="G38" s="128">
        <v>3106.55</v>
      </c>
      <c r="H38" s="128">
        <v>1781.3</v>
      </c>
      <c r="I38" s="128">
        <v>2289.48</v>
      </c>
      <c r="J38" s="128">
        <v>5775</v>
      </c>
      <c r="K38" s="128">
        <v>4426</v>
      </c>
      <c r="L38" s="128">
        <v>1349</v>
      </c>
      <c r="M38" s="128">
        <v>8687.32</v>
      </c>
      <c r="N38" s="128">
        <v>5510</v>
      </c>
      <c r="O38" s="128">
        <v>3177.32</v>
      </c>
      <c r="P38" s="128"/>
    </row>
    <row r="39" ht="32" customHeight="1" spans="1:16">
      <c r="A39" s="124">
        <v>34</v>
      </c>
      <c r="B39" s="125" t="s">
        <v>50</v>
      </c>
      <c r="C39" s="126">
        <v>322</v>
      </c>
      <c r="D39" s="128">
        <v>23477.17</v>
      </c>
      <c r="E39" s="128">
        <v>15120.85</v>
      </c>
      <c r="F39" s="128">
        <v>8082.58</v>
      </c>
      <c r="G39" s="128">
        <v>3069.08</v>
      </c>
      <c r="H39" s="128">
        <v>1738.08</v>
      </c>
      <c r="I39" s="128">
        <v>2231.11</v>
      </c>
      <c r="J39" s="128">
        <v>3414</v>
      </c>
      <c r="K39" s="128">
        <v>2430</v>
      </c>
      <c r="L39" s="128">
        <v>984</v>
      </c>
      <c r="M39" s="128">
        <v>4942.32</v>
      </c>
      <c r="N39" s="128">
        <v>2875</v>
      </c>
      <c r="O39" s="128">
        <v>2067.32</v>
      </c>
      <c r="P39" s="128"/>
    </row>
    <row r="40" ht="32" customHeight="1" spans="1:16">
      <c r="A40" s="124">
        <v>35</v>
      </c>
      <c r="B40" s="125" t="s">
        <v>51</v>
      </c>
      <c r="C40" s="126">
        <v>71</v>
      </c>
      <c r="D40" s="128">
        <v>9349.41</v>
      </c>
      <c r="E40" s="128">
        <v>6010.81</v>
      </c>
      <c r="F40" s="128">
        <v>3932.47</v>
      </c>
      <c r="G40" s="128">
        <v>858.73</v>
      </c>
      <c r="H40" s="128">
        <v>831.78</v>
      </c>
      <c r="I40" s="128">
        <v>387.83</v>
      </c>
      <c r="J40" s="128">
        <v>760.6</v>
      </c>
      <c r="K40" s="128">
        <v>760.6</v>
      </c>
      <c r="L40" s="128">
        <v>0</v>
      </c>
      <c r="M40" s="128">
        <v>2578</v>
      </c>
      <c r="N40" s="128">
        <v>2040</v>
      </c>
      <c r="O40" s="128">
        <v>538</v>
      </c>
      <c r="P40" s="128"/>
    </row>
    <row r="41" ht="32" customHeight="1" spans="1:16">
      <c r="A41" s="124">
        <v>36</v>
      </c>
      <c r="B41" s="125" t="s">
        <v>52</v>
      </c>
      <c r="C41" s="126">
        <v>35</v>
      </c>
      <c r="D41" s="128">
        <v>6057.9</v>
      </c>
      <c r="E41" s="128">
        <v>4432.9</v>
      </c>
      <c r="F41" s="128">
        <v>110.47</v>
      </c>
      <c r="G41" s="128">
        <v>1572.85</v>
      </c>
      <c r="H41" s="128">
        <v>906.3</v>
      </c>
      <c r="I41" s="128">
        <v>1843.28</v>
      </c>
      <c r="J41" s="128">
        <v>260</v>
      </c>
      <c r="K41" s="128">
        <v>53</v>
      </c>
      <c r="L41" s="128">
        <v>207</v>
      </c>
      <c r="M41" s="128">
        <v>1365</v>
      </c>
      <c r="N41" s="128">
        <v>435</v>
      </c>
      <c r="O41" s="128">
        <v>930</v>
      </c>
      <c r="P41" s="128"/>
    </row>
    <row r="42" ht="32" customHeight="1" spans="1:16">
      <c r="A42" s="124">
        <v>37</v>
      </c>
      <c r="B42" s="125" t="s">
        <v>53</v>
      </c>
      <c r="C42" s="126">
        <v>179</v>
      </c>
      <c r="D42" s="128">
        <v>3376.16</v>
      </c>
      <c r="E42" s="128">
        <v>2663.44</v>
      </c>
      <c r="F42" s="128">
        <v>2595.67</v>
      </c>
      <c r="G42" s="128">
        <v>67.77</v>
      </c>
      <c r="H42" s="128">
        <v>0</v>
      </c>
      <c r="I42" s="128">
        <v>0</v>
      </c>
      <c r="J42" s="128">
        <v>23.4</v>
      </c>
      <c r="K42" s="128">
        <v>23.4</v>
      </c>
      <c r="L42" s="128">
        <v>0</v>
      </c>
      <c r="M42" s="128">
        <v>689.32</v>
      </c>
      <c r="N42" s="128">
        <v>90</v>
      </c>
      <c r="O42" s="128">
        <v>599.32</v>
      </c>
      <c r="P42" s="128"/>
    </row>
    <row r="43" ht="32" customHeight="1" spans="1:16">
      <c r="A43" s="124">
        <v>38</v>
      </c>
      <c r="B43" s="125" t="s">
        <v>40</v>
      </c>
      <c r="C43" s="126">
        <v>37</v>
      </c>
      <c r="D43" s="128">
        <v>4693.7</v>
      </c>
      <c r="E43" s="128">
        <v>2013.7</v>
      </c>
      <c r="F43" s="128">
        <v>1443.97</v>
      </c>
      <c r="G43" s="128">
        <v>569.73</v>
      </c>
      <c r="H43" s="128">
        <v>0</v>
      </c>
      <c r="I43" s="128">
        <v>0</v>
      </c>
      <c r="J43" s="128">
        <v>2370</v>
      </c>
      <c r="K43" s="128">
        <v>1593</v>
      </c>
      <c r="L43" s="128">
        <v>777</v>
      </c>
      <c r="M43" s="128">
        <v>310</v>
      </c>
      <c r="N43" s="128">
        <v>310</v>
      </c>
      <c r="O43" s="128">
        <v>0</v>
      </c>
      <c r="P43" s="128"/>
    </row>
    <row r="44" ht="32" customHeight="1" spans="1:16">
      <c r="A44" s="124">
        <v>39</v>
      </c>
      <c r="B44" s="125" t="s">
        <v>54</v>
      </c>
      <c r="C44" s="126">
        <v>9</v>
      </c>
      <c r="D44" s="128">
        <v>2294.57</v>
      </c>
      <c r="E44" s="128">
        <v>268.57</v>
      </c>
      <c r="F44" s="128">
        <v>129.51</v>
      </c>
      <c r="G44" s="128">
        <v>37.47</v>
      </c>
      <c r="H44" s="128">
        <v>43.22</v>
      </c>
      <c r="I44" s="128">
        <v>58.37</v>
      </c>
      <c r="J44" s="128">
        <v>36</v>
      </c>
      <c r="K44" s="128">
        <v>36</v>
      </c>
      <c r="L44" s="128">
        <v>0</v>
      </c>
      <c r="M44" s="128">
        <v>1990</v>
      </c>
      <c r="N44" s="128">
        <v>880</v>
      </c>
      <c r="O44" s="128">
        <v>1110</v>
      </c>
      <c r="P44" s="128"/>
    </row>
    <row r="45" ht="32" customHeight="1" spans="1:16">
      <c r="A45" s="124">
        <v>40</v>
      </c>
      <c r="B45" s="125" t="s">
        <v>55</v>
      </c>
      <c r="C45" s="126">
        <v>5</v>
      </c>
      <c r="D45" s="128">
        <v>636</v>
      </c>
      <c r="E45" s="128">
        <v>0</v>
      </c>
      <c r="F45" s="128">
        <v>0</v>
      </c>
      <c r="G45" s="128">
        <v>0</v>
      </c>
      <c r="H45" s="128">
        <v>0</v>
      </c>
      <c r="I45" s="128">
        <v>0</v>
      </c>
      <c r="J45" s="128">
        <v>36</v>
      </c>
      <c r="K45" s="128">
        <v>36</v>
      </c>
      <c r="L45" s="128">
        <v>0</v>
      </c>
      <c r="M45" s="128">
        <v>600</v>
      </c>
      <c r="N45" s="128">
        <v>490</v>
      </c>
      <c r="O45" s="128">
        <v>110</v>
      </c>
      <c r="P45" s="128"/>
    </row>
    <row r="46" ht="32" customHeight="1" spans="1:16">
      <c r="A46" s="124">
        <v>41</v>
      </c>
      <c r="B46" s="125" t="s">
        <v>56</v>
      </c>
      <c r="C46" s="126">
        <v>2</v>
      </c>
      <c r="D46" s="128">
        <v>1390</v>
      </c>
      <c r="E46" s="128">
        <v>0</v>
      </c>
      <c r="F46" s="128">
        <v>0</v>
      </c>
      <c r="G46" s="128">
        <v>0</v>
      </c>
      <c r="H46" s="128">
        <v>0</v>
      </c>
      <c r="I46" s="128">
        <v>0</v>
      </c>
      <c r="J46" s="128">
        <v>0</v>
      </c>
      <c r="K46" s="128">
        <v>0</v>
      </c>
      <c r="L46" s="128">
        <v>0</v>
      </c>
      <c r="M46" s="128">
        <v>1390</v>
      </c>
      <c r="N46" s="128">
        <v>390</v>
      </c>
      <c r="O46" s="128">
        <v>1000</v>
      </c>
      <c r="P46" s="128"/>
    </row>
    <row r="47" ht="32" customHeight="1" spans="1:16">
      <c r="A47" s="124">
        <v>42</v>
      </c>
      <c r="B47" s="125" t="s">
        <v>57</v>
      </c>
      <c r="C47" s="126">
        <v>2</v>
      </c>
      <c r="D47" s="128">
        <v>268.57</v>
      </c>
      <c r="E47" s="128">
        <v>268.57</v>
      </c>
      <c r="F47" s="128">
        <v>129.51</v>
      </c>
      <c r="G47" s="128">
        <v>37.47</v>
      </c>
      <c r="H47" s="128">
        <v>43.22</v>
      </c>
      <c r="I47" s="128">
        <v>58.37</v>
      </c>
      <c r="J47" s="128">
        <v>0</v>
      </c>
      <c r="K47" s="128">
        <v>0</v>
      </c>
      <c r="L47" s="128">
        <v>0</v>
      </c>
      <c r="M47" s="128">
        <v>0</v>
      </c>
      <c r="N47" s="128">
        <v>0</v>
      </c>
      <c r="O47" s="128">
        <v>0</v>
      </c>
      <c r="P47" s="128"/>
    </row>
    <row r="48" ht="48" customHeight="1" spans="1:16">
      <c r="A48" s="124">
        <v>43</v>
      </c>
      <c r="B48" s="125" t="s">
        <v>58</v>
      </c>
      <c r="C48" s="126">
        <v>7</v>
      </c>
      <c r="D48" s="128">
        <v>4441.55</v>
      </c>
      <c r="E48" s="128">
        <v>361.55</v>
      </c>
      <c r="F48" s="128">
        <v>361.55</v>
      </c>
      <c r="G48" s="128">
        <v>0</v>
      </c>
      <c r="H48" s="128">
        <v>0</v>
      </c>
      <c r="I48" s="128">
        <v>0</v>
      </c>
      <c r="J48" s="128">
        <v>2325</v>
      </c>
      <c r="K48" s="128">
        <v>1960</v>
      </c>
      <c r="L48" s="128">
        <v>365</v>
      </c>
      <c r="M48" s="128">
        <v>1755</v>
      </c>
      <c r="N48" s="128">
        <v>1755</v>
      </c>
      <c r="O48" s="128">
        <v>0</v>
      </c>
      <c r="P48" s="128"/>
    </row>
    <row r="49" ht="32" customHeight="1" spans="1:16">
      <c r="A49" s="124">
        <v>44</v>
      </c>
      <c r="B49" s="125" t="s">
        <v>59</v>
      </c>
      <c r="C49" s="126">
        <v>7</v>
      </c>
      <c r="D49" s="128">
        <v>4441.55</v>
      </c>
      <c r="E49" s="128">
        <v>361.55</v>
      </c>
      <c r="F49" s="128">
        <v>361.55</v>
      </c>
      <c r="G49" s="128">
        <v>0</v>
      </c>
      <c r="H49" s="128">
        <v>0</v>
      </c>
      <c r="I49" s="128">
        <v>0</v>
      </c>
      <c r="J49" s="128">
        <v>2325</v>
      </c>
      <c r="K49" s="128">
        <v>1960</v>
      </c>
      <c r="L49" s="128">
        <v>365</v>
      </c>
      <c r="M49" s="128">
        <v>1755</v>
      </c>
      <c r="N49" s="128">
        <v>1755</v>
      </c>
      <c r="O49" s="128">
        <v>0</v>
      </c>
      <c r="P49" s="128"/>
    </row>
    <row r="50" ht="32" customHeight="1" spans="1:16">
      <c r="A50" s="124">
        <v>45</v>
      </c>
      <c r="B50" s="125" t="s">
        <v>60</v>
      </c>
      <c r="C50" s="126">
        <v>1</v>
      </c>
      <c r="D50" s="128">
        <v>1603</v>
      </c>
      <c r="E50" s="128">
        <v>1603</v>
      </c>
      <c r="F50" s="128">
        <v>0</v>
      </c>
      <c r="G50" s="128">
        <v>0</v>
      </c>
      <c r="H50" s="128">
        <v>0</v>
      </c>
      <c r="I50" s="128">
        <v>1603</v>
      </c>
      <c r="J50" s="128">
        <v>0</v>
      </c>
      <c r="K50" s="128">
        <v>0</v>
      </c>
      <c r="L50" s="128">
        <v>0</v>
      </c>
      <c r="M50" s="128">
        <v>0</v>
      </c>
      <c r="N50" s="128">
        <v>0</v>
      </c>
      <c r="O50" s="128">
        <v>0</v>
      </c>
      <c r="P50" s="128"/>
    </row>
    <row r="51" ht="32" customHeight="1" spans="1:16">
      <c r="A51" s="124">
        <v>46</v>
      </c>
      <c r="B51" s="125" t="s">
        <v>61</v>
      </c>
      <c r="C51" s="126">
        <v>1</v>
      </c>
      <c r="D51" s="128">
        <v>1603</v>
      </c>
      <c r="E51" s="128">
        <v>1603</v>
      </c>
      <c r="F51" s="128">
        <v>0</v>
      </c>
      <c r="G51" s="128">
        <v>0</v>
      </c>
      <c r="H51" s="128">
        <v>0</v>
      </c>
      <c r="I51" s="128">
        <v>1603</v>
      </c>
      <c r="J51" s="128">
        <v>0</v>
      </c>
      <c r="K51" s="128">
        <v>0</v>
      </c>
      <c r="L51" s="128">
        <v>0</v>
      </c>
      <c r="M51" s="128">
        <v>0</v>
      </c>
      <c r="N51" s="128">
        <v>0</v>
      </c>
      <c r="O51" s="128">
        <v>0</v>
      </c>
      <c r="P51" s="128"/>
    </row>
    <row r="52" ht="32" customHeight="1" spans="1:16">
      <c r="A52" s="124">
        <v>47</v>
      </c>
      <c r="B52" s="125" t="s">
        <v>62</v>
      </c>
      <c r="C52" s="126">
        <v>1</v>
      </c>
      <c r="D52" s="128">
        <v>1603</v>
      </c>
      <c r="E52" s="128">
        <v>1603</v>
      </c>
      <c r="F52" s="128">
        <v>0</v>
      </c>
      <c r="G52" s="128">
        <v>0</v>
      </c>
      <c r="H52" s="128">
        <v>0</v>
      </c>
      <c r="I52" s="128">
        <v>1603</v>
      </c>
      <c r="J52" s="128">
        <v>0</v>
      </c>
      <c r="K52" s="128">
        <v>0</v>
      </c>
      <c r="L52" s="128">
        <v>0</v>
      </c>
      <c r="M52" s="128">
        <v>0</v>
      </c>
      <c r="N52" s="128">
        <v>0</v>
      </c>
      <c r="O52" s="128">
        <v>0</v>
      </c>
      <c r="P52" s="128"/>
    </row>
    <row r="53" ht="32" customHeight="1" spans="1:16">
      <c r="A53" s="124">
        <v>48</v>
      </c>
      <c r="B53" s="125" t="s">
        <v>63</v>
      </c>
      <c r="C53" s="126">
        <v>2</v>
      </c>
      <c r="D53" s="128">
        <v>1185.6</v>
      </c>
      <c r="E53" s="128">
        <v>892.6</v>
      </c>
      <c r="F53" s="128">
        <v>892.6</v>
      </c>
      <c r="G53" s="128">
        <v>0</v>
      </c>
      <c r="H53" s="128">
        <v>0</v>
      </c>
      <c r="I53" s="128">
        <v>0</v>
      </c>
      <c r="J53" s="128">
        <v>0</v>
      </c>
      <c r="K53" s="128">
        <v>0</v>
      </c>
      <c r="L53" s="128">
        <v>0</v>
      </c>
      <c r="M53" s="128">
        <v>293</v>
      </c>
      <c r="N53" s="128">
        <v>0</v>
      </c>
      <c r="O53" s="128">
        <v>293</v>
      </c>
      <c r="P53" s="128"/>
    </row>
    <row r="54" ht="32" customHeight="1" spans="1:16">
      <c r="A54" s="124">
        <v>49</v>
      </c>
      <c r="B54" s="125" t="s">
        <v>64</v>
      </c>
      <c r="C54" s="126">
        <v>1</v>
      </c>
      <c r="D54" s="128">
        <v>892.6</v>
      </c>
      <c r="E54" s="128">
        <v>892.6</v>
      </c>
      <c r="F54" s="128">
        <v>892.6</v>
      </c>
      <c r="G54" s="128">
        <v>0</v>
      </c>
      <c r="H54" s="128">
        <v>0</v>
      </c>
      <c r="I54" s="128">
        <v>0</v>
      </c>
      <c r="J54" s="128">
        <v>0</v>
      </c>
      <c r="K54" s="128">
        <v>0</v>
      </c>
      <c r="L54" s="128">
        <v>0</v>
      </c>
      <c r="M54" s="128">
        <v>0</v>
      </c>
      <c r="N54" s="128">
        <v>0</v>
      </c>
      <c r="O54" s="128">
        <v>0</v>
      </c>
      <c r="P54" s="128"/>
    </row>
    <row r="55" ht="32" customHeight="1" spans="1:16">
      <c r="A55" s="124">
        <v>50</v>
      </c>
      <c r="B55" s="125" t="s">
        <v>65</v>
      </c>
      <c r="C55" s="126">
        <v>1</v>
      </c>
      <c r="D55" s="128">
        <v>892.6</v>
      </c>
      <c r="E55" s="128">
        <v>892.6</v>
      </c>
      <c r="F55" s="128">
        <v>892.6</v>
      </c>
      <c r="G55" s="128">
        <v>0</v>
      </c>
      <c r="H55" s="128">
        <v>0</v>
      </c>
      <c r="I55" s="128">
        <v>0</v>
      </c>
      <c r="J55" s="128">
        <v>0</v>
      </c>
      <c r="K55" s="128">
        <v>0</v>
      </c>
      <c r="L55" s="128">
        <v>0</v>
      </c>
      <c r="M55" s="128">
        <v>0</v>
      </c>
      <c r="N55" s="128">
        <v>0</v>
      </c>
      <c r="O55" s="128">
        <v>0</v>
      </c>
      <c r="P55" s="128"/>
    </row>
    <row r="56" ht="32" customHeight="1" spans="1:16">
      <c r="A56" s="124">
        <v>51</v>
      </c>
      <c r="B56" s="125" t="s">
        <v>66</v>
      </c>
      <c r="C56" s="126">
        <v>1</v>
      </c>
      <c r="D56" s="128">
        <v>293</v>
      </c>
      <c r="E56" s="128">
        <v>0</v>
      </c>
      <c r="F56" s="128">
        <v>0</v>
      </c>
      <c r="G56" s="128">
        <v>0</v>
      </c>
      <c r="H56" s="128">
        <v>0</v>
      </c>
      <c r="I56" s="128">
        <v>0</v>
      </c>
      <c r="J56" s="128">
        <v>0</v>
      </c>
      <c r="K56" s="128">
        <v>0</v>
      </c>
      <c r="L56" s="128">
        <v>0</v>
      </c>
      <c r="M56" s="128">
        <v>293</v>
      </c>
      <c r="N56" s="128">
        <v>0</v>
      </c>
      <c r="O56" s="128">
        <v>293</v>
      </c>
      <c r="P56" s="128"/>
    </row>
    <row r="57" ht="32" customHeight="1" spans="1:16">
      <c r="A57" s="124">
        <v>52</v>
      </c>
      <c r="B57" s="125" t="s">
        <v>67</v>
      </c>
      <c r="C57" s="126">
        <v>1</v>
      </c>
      <c r="D57" s="128">
        <v>293</v>
      </c>
      <c r="E57" s="128">
        <v>0</v>
      </c>
      <c r="F57" s="128">
        <v>0</v>
      </c>
      <c r="G57" s="128">
        <v>0</v>
      </c>
      <c r="H57" s="128">
        <v>0</v>
      </c>
      <c r="I57" s="128">
        <v>0</v>
      </c>
      <c r="J57" s="128">
        <v>0</v>
      </c>
      <c r="K57" s="128">
        <v>0</v>
      </c>
      <c r="L57" s="128">
        <v>0</v>
      </c>
      <c r="M57" s="128">
        <v>293</v>
      </c>
      <c r="N57" s="128">
        <v>0</v>
      </c>
      <c r="O57" s="128">
        <v>293</v>
      </c>
      <c r="P57" s="128"/>
    </row>
    <row r="58" ht="30" customHeight="1" spans="1:16">
      <c r="A58" s="124">
        <v>53</v>
      </c>
      <c r="B58" s="125" t="s">
        <v>68</v>
      </c>
      <c r="C58" s="126">
        <v>1</v>
      </c>
      <c r="D58" s="128">
        <v>127.61</v>
      </c>
      <c r="E58" s="131">
        <v>127.61</v>
      </c>
      <c r="F58" s="131">
        <v>80.91</v>
      </c>
      <c r="G58" s="132">
        <v>0</v>
      </c>
      <c r="H58" s="132">
        <v>0</v>
      </c>
      <c r="I58" s="132">
        <v>46.7</v>
      </c>
      <c r="J58" s="132"/>
      <c r="K58" s="132"/>
      <c r="L58" s="132"/>
      <c r="M58" s="132"/>
      <c r="N58" s="132"/>
      <c r="O58" s="132"/>
      <c r="P58" s="132"/>
    </row>
  </sheetData>
  <mergeCells count="10">
    <mergeCell ref="A1:P1"/>
    <mergeCell ref="D2:O2"/>
    <mergeCell ref="E3:I3"/>
    <mergeCell ref="J3:L3"/>
    <mergeCell ref="M3:O3"/>
    <mergeCell ref="A2:A4"/>
    <mergeCell ref="B2:B4"/>
    <mergeCell ref="C2:C4"/>
    <mergeCell ref="D3:D4"/>
    <mergeCell ref="P2:P4"/>
  </mergeCells>
  <printOptions horizontalCentered="1"/>
  <pageMargins left="0.550694444444444" right="0.432638888888889" top="0.550694444444444" bottom="0.550694444444444" header="0.236111111111111" footer="0.196527777777778"/>
  <pageSetup paperSize="8" scale="8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546"/>
  <sheetViews>
    <sheetView showZeros="0" tabSelected="1" zoomScale="85" zoomScaleNormal="85" workbookViewId="0">
      <selection activeCell="P11" sqref="P11"/>
    </sheetView>
  </sheetViews>
  <sheetFormatPr defaultColWidth="8.89166666666667" defaultRowHeight="14.25"/>
  <cols>
    <col min="1" max="1" width="10.625" style="7" customWidth="1"/>
    <col min="2" max="2" width="13.75" style="8" customWidth="1"/>
    <col min="3" max="3" width="26.25" style="9" customWidth="1"/>
    <col min="4" max="4" width="5.125" style="9" customWidth="1"/>
    <col min="5" max="5" width="5.75" style="9" customWidth="1"/>
    <col min="6" max="6" width="5.375" style="9" customWidth="1"/>
    <col min="7" max="7" width="5.75" style="8" customWidth="1"/>
    <col min="8" max="8" width="4.75" style="9" customWidth="1"/>
    <col min="9" max="9" width="6.875" style="9" customWidth="1"/>
    <col min="10" max="10" width="10.75" style="8" customWidth="1"/>
    <col min="11" max="11" width="11" style="8" customWidth="1"/>
    <col min="12" max="12" width="10.625" style="8" customWidth="1"/>
    <col min="13" max="13" width="10.75" style="8" customWidth="1"/>
    <col min="14" max="14" width="9" style="8" customWidth="1"/>
    <col min="15" max="15" width="8.875" style="8" customWidth="1"/>
    <col min="16" max="16" width="9" style="8" customWidth="1"/>
    <col min="17" max="17" width="8.625" style="8" customWidth="1"/>
    <col min="18" max="18" width="8.875" style="8" customWidth="1"/>
    <col min="19" max="19" width="10.125" style="8" customWidth="1"/>
    <col min="20" max="20" width="10.875" style="8" customWidth="1"/>
    <col min="21" max="21" width="9.75" style="8" customWidth="1"/>
    <col min="22" max="22" width="5.75" style="9" customWidth="1"/>
    <col min="23" max="24" width="7.125" style="9" customWidth="1"/>
    <col min="25" max="25" width="16" style="9" customWidth="1"/>
    <col min="26" max="26" width="12.125" style="9" customWidth="1"/>
    <col min="27" max="27" width="8" style="9" customWidth="1"/>
    <col min="28" max="16376" width="9" style="9"/>
    <col min="16377" max="16384" width="8.89166666666667" style="9"/>
  </cols>
  <sheetData>
    <row r="1" s="1" customFormat="1" ht="37" customHeight="1" spans="1:27">
      <c r="A1" s="10" t="s">
        <v>0</v>
      </c>
      <c r="B1" s="10"/>
      <c r="C1" s="10"/>
      <c r="D1" s="10"/>
      <c r="E1" s="10"/>
      <c r="F1" s="10"/>
      <c r="G1" s="10"/>
      <c r="H1" s="10"/>
      <c r="I1" s="10"/>
      <c r="J1" s="39"/>
      <c r="K1" s="40"/>
      <c r="L1" s="39"/>
      <c r="M1" s="40"/>
      <c r="N1" s="40"/>
      <c r="O1" s="41"/>
      <c r="P1" s="42"/>
      <c r="Q1" s="41"/>
      <c r="R1" s="58"/>
      <c r="S1" s="10"/>
      <c r="T1" s="42"/>
      <c r="U1" s="10"/>
      <c r="V1" s="10"/>
      <c r="W1" s="10"/>
      <c r="X1" s="10"/>
      <c r="Y1" s="10"/>
      <c r="Z1" s="10"/>
      <c r="AA1" s="10"/>
    </row>
    <row r="2" s="1" customFormat="1" ht="24" customHeight="1" spans="1:27">
      <c r="A2" s="11" t="s">
        <v>2</v>
      </c>
      <c r="B2" s="12" t="s">
        <v>69</v>
      </c>
      <c r="C2" s="12" t="s">
        <v>70</v>
      </c>
      <c r="D2" s="12" t="s">
        <v>71</v>
      </c>
      <c r="E2" s="12"/>
      <c r="F2" s="13" t="s">
        <v>72</v>
      </c>
      <c r="G2" s="12" t="s">
        <v>73</v>
      </c>
      <c r="H2" s="12" t="s">
        <v>74</v>
      </c>
      <c r="I2" s="12" t="s">
        <v>75</v>
      </c>
      <c r="J2" s="43" t="s">
        <v>4</v>
      </c>
      <c r="K2" s="44"/>
      <c r="L2" s="43"/>
      <c r="M2" s="44"/>
      <c r="N2" s="45"/>
      <c r="O2" s="46"/>
      <c r="P2" s="44"/>
      <c r="Q2" s="46"/>
      <c r="R2" s="44"/>
      <c r="S2" s="44"/>
      <c r="T2" s="44"/>
      <c r="U2" s="44"/>
      <c r="V2" s="59" t="s">
        <v>76</v>
      </c>
      <c r="W2" s="59"/>
      <c r="X2" s="59" t="s">
        <v>77</v>
      </c>
      <c r="Y2" s="12" t="s">
        <v>78</v>
      </c>
      <c r="Z2" s="12" t="s">
        <v>79</v>
      </c>
      <c r="AA2" s="12" t="s">
        <v>5</v>
      </c>
    </row>
    <row r="3" s="1" customFormat="1" ht="24" customHeight="1" spans="1:27">
      <c r="A3" s="11"/>
      <c r="B3" s="12"/>
      <c r="C3" s="12"/>
      <c r="D3" s="12"/>
      <c r="E3" s="12"/>
      <c r="F3" s="13"/>
      <c r="G3" s="12"/>
      <c r="H3" s="12"/>
      <c r="I3" s="12"/>
      <c r="J3" s="47" t="s">
        <v>6</v>
      </c>
      <c r="K3" s="48" t="s">
        <v>7</v>
      </c>
      <c r="L3" s="47"/>
      <c r="M3" s="49"/>
      <c r="N3" s="50"/>
      <c r="O3" s="51"/>
      <c r="P3" s="48" t="s">
        <v>8</v>
      </c>
      <c r="Q3" s="51"/>
      <c r="R3" s="49"/>
      <c r="S3" s="49" t="s">
        <v>9</v>
      </c>
      <c r="T3" s="48"/>
      <c r="U3" s="49"/>
      <c r="V3" s="59"/>
      <c r="W3" s="59"/>
      <c r="X3" s="59"/>
      <c r="Y3" s="12"/>
      <c r="Z3" s="12"/>
      <c r="AA3" s="12"/>
    </row>
    <row r="4" s="1" customFormat="1" ht="27" customHeight="1" spans="1:27">
      <c r="A4" s="11"/>
      <c r="B4" s="12"/>
      <c r="C4" s="12"/>
      <c r="D4" s="12" t="s">
        <v>80</v>
      </c>
      <c r="E4" s="14" t="s">
        <v>81</v>
      </c>
      <c r="F4" s="13"/>
      <c r="G4" s="12"/>
      <c r="H4" s="12"/>
      <c r="I4" s="12"/>
      <c r="J4" s="47"/>
      <c r="K4" s="48" t="s">
        <v>10</v>
      </c>
      <c r="L4" s="47" t="s">
        <v>11</v>
      </c>
      <c r="M4" s="49" t="s">
        <v>12</v>
      </c>
      <c r="N4" s="50" t="s">
        <v>13</v>
      </c>
      <c r="O4" s="51" t="s">
        <v>14</v>
      </c>
      <c r="P4" s="48" t="s">
        <v>10</v>
      </c>
      <c r="Q4" s="51" t="s">
        <v>11</v>
      </c>
      <c r="R4" s="49" t="s">
        <v>12</v>
      </c>
      <c r="S4" s="49" t="s">
        <v>10</v>
      </c>
      <c r="T4" s="48" t="s">
        <v>15</v>
      </c>
      <c r="U4" s="49" t="s">
        <v>16</v>
      </c>
      <c r="V4" s="59" t="s">
        <v>82</v>
      </c>
      <c r="W4" s="59" t="s">
        <v>83</v>
      </c>
      <c r="X4" s="59"/>
      <c r="Y4" s="12"/>
      <c r="Z4" s="12"/>
      <c r="AA4" s="12"/>
    </row>
    <row r="5" s="2" customFormat="1" ht="49" customHeight="1" spans="1:27">
      <c r="A5" s="15" t="s">
        <v>6</v>
      </c>
      <c r="B5" s="16">
        <f>SUBTOTAL(9,B6,B174,B184,B534,B538,B545)</f>
        <v>488</v>
      </c>
      <c r="C5" s="16"/>
      <c r="D5" s="16"/>
      <c r="E5" s="16"/>
      <c r="F5" s="16"/>
      <c r="G5" s="16"/>
      <c r="H5" s="16"/>
      <c r="I5" s="16"/>
      <c r="J5" s="52">
        <v>74636.73</v>
      </c>
      <c r="K5" s="52">
        <v>42046</v>
      </c>
      <c r="L5" s="52">
        <v>24769</v>
      </c>
      <c r="M5" s="52">
        <v>10327</v>
      </c>
      <c r="N5" s="52">
        <v>1840</v>
      </c>
      <c r="O5" s="52">
        <v>5110</v>
      </c>
      <c r="P5" s="52">
        <v>5868.5</v>
      </c>
      <c r="Q5" s="52">
        <v>4426</v>
      </c>
      <c r="R5" s="52">
        <v>1442.5</v>
      </c>
      <c r="S5" s="52">
        <v>26522.23</v>
      </c>
      <c r="T5" s="52">
        <v>16000</v>
      </c>
      <c r="U5" s="52">
        <v>10522.23</v>
      </c>
      <c r="V5" s="60"/>
      <c r="W5" s="60"/>
      <c r="X5" s="60"/>
      <c r="Y5" s="16"/>
      <c r="Z5" s="16"/>
      <c r="AA5" s="16"/>
    </row>
    <row r="6" s="3" customFormat="1" ht="33" customHeight="1" spans="1:27">
      <c r="A6" s="17" t="s">
        <v>17</v>
      </c>
      <c r="B6" s="18">
        <v>143</v>
      </c>
      <c r="C6" s="19"/>
      <c r="D6" s="19"/>
      <c r="E6" s="19"/>
      <c r="F6" s="19"/>
      <c r="G6" s="18"/>
      <c r="H6" s="19"/>
      <c r="I6" s="19"/>
      <c r="J6" s="53">
        <v>38846.73</v>
      </c>
      <c r="K6" s="53">
        <v>21011.32</v>
      </c>
      <c r="L6" s="53">
        <v>13986.95</v>
      </c>
      <c r="M6" s="53">
        <v>5838.45</v>
      </c>
      <c r="N6" s="53">
        <v>58.7</v>
      </c>
      <c r="O6" s="53">
        <v>1127.22</v>
      </c>
      <c r="P6" s="53">
        <v>93.5</v>
      </c>
      <c r="Q6" s="53">
        <v>0</v>
      </c>
      <c r="R6" s="53">
        <v>93.5</v>
      </c>
      <c r="S6" s="53">
        <v>17541.91</v>
      </c>
      <c r="T6" s="53">
        <v>10490</v>
      </c>
      <c r="U6" s="53">
        <v>7051.91</v>
      </c>
      <c r="V6" s="19"/>
      <c r="W6" s="19"/>
      <c r="X6" s="19"/>
      <c r="Y6" s="19"/>
      <c r="Z6" s="19"/>
      <c r="AA6" s="19"/>
    </row>
    <row r="7" s="3" customFormat="1" ht="34" customHeight="1" spans="1:27">
      <c r="A7" s="17" t="s">
        <v>18</v>
      </c>
      <c r="B7" s="18">
        <v>36</v>
      </c>
      <c r="C7" s="19"/>
      <c r="D7" s="19"/>
      <c r="E7" s="19"/>
      <c r="F7" s="19"/>
      <c r="G7" s="18"/>
      <c r="H7" s="19"/>
      <c r="I7" s="19"/>
      <c r="J7" s="53">
        <v>7649.7</v>
      </c>
      <c r="K7" s="53">
        <v>4689.7</v>
      </c>
      <c r="L7" s="53">
        <v>3288.3</v>
      </c>
      <c r="M7" s="53">
        <v>688.84</v>
      </c>
      <c r="N7" s="53">
        <v>50</v>
      </c>
      <c r="O7" s="53">
        <v>662.56</v>
      </c>
      <c r="P7" s="53">
        <v>0</v>
      </c>
      <c r="Q7" s="53">
        <v>0</v>
      </c>
      <c r="R7" s="53">
        <v>0</v>
      </c>
      <c r="S7" s="53">
        <v>2960</v>
      </c>
      <c r="T7" s="53">
        <v>1320</v>
      </c>
      <c r="U7" s="53">
        <v>1640</v>
      </c>
      <c r="V7" s="19"/>
      <c r="W7" s="19"/>
      <c r="X7" s="19"/>
      <c r="Y7" s="19"/>
      <c r="Z7" s="19"/>
      <c r="AA7" s="19"/>
    </row>
    <row r="8" s="3" customFormat="1" ht="36" customHeight="1" spans="1:27">
      <c r="A8" s="17" t="s">
        <v>19</v>
      </c>
      <c r="B8" s="18">
        <v>13</v>
      </c>
      <c r="C8" s="19"/>
      <c r="D8" s="19"/>
      <c r="E8" s="19"/>
      <c r="F8" s="19"/>
      <c r="G8" s="18"/>
      <c r="H8" s="19"/>
      <c r="I8" s="19"/>
      <c r="J8" s="53">
        <v>2697.38</v>
      </c>
      <c r="K8" s="53">
        <v>2397.38</v>
      </c>
      <c r="L8" s="53">
        <v>1801.18</v>
      </c>
      <c r="M8" s="53">
        <v>596.2</v>
      </c>
      <c r="N8" s="53">
        <v>0</v>
      </c>
      <c r="O8" s="53">
        <v>0</v>
      </c>
      <c r="P8" s="53">
        <v>0</v>
      </c>
      <c r="Q8" s="53">
        <v>0</v>
      </c>
      <c r="R8" s="53">
        <v>0</v>
      </c>
      <c r="S8" s="53">
        <v>300</v>
      </c>
      <c r="T8" s="53">
        <v>100</v>
      </c>
      <c r="U8" s="53">
        <v>200</v>
      </c>
      <c r="V8" s="19"/>
      <c r="W8" s="19"/>
      <c r="X8" s="19"/>
      <c r="Y8" s="19"/>
      <c r="Z8" s="19"/>
      <c r="AA8" s="19"/>
    </row>
    <row r="9" s="1" customFormat="1" ht="67" customHeight="1" spans="1:27">
      <c r="A9" s="20"/>
      <c r="B9" s="21" t="s">
        <v>84</v>
      </c>
      <c r="C9" s="21" t="s">
        <v>85</v>
      </c>
      <c r="D9" s="21" t="s">
        <v>86</v>
      </c>
      <c r="E9" s="21" t="s">
        <v>87</v>
      </c>
      <c r="F9" s="22" t="s">
        <v>88</v>
      </c>
      <c r="G9" s="21" t="s">
        <v>89</v>
      </c>
      <c r="H9" s="21" t="s">
        <v>90</v>
      </c>
      <c r="I9" s="21" t="s">
        <v>91</v>
      </c>
      <c r="J9" s="25">
        <v>134.06</v>
      </c>
      <c r="K9" s="25">
        <v>134.06</v>
      </c>
      <c r="L9" s="25">
        <v>134.06</v>
      </c>
      <c r="M9" s="54"/>
      <c r="N9" s="54"/>
      <c r="O9" s="54"/>
      <c r="P9" s="25"/>
      <c r="Q9" s="25"/>
      <c r="R9" s="25"/>
      <c r="S9" s="25">
        <v>0</v>
      </c>
      <c r="T9" s="25"/>
      <c r="U9" s="25"/>
      <c r="V9" s="61"/>
      <c r="W9" s="21">
        <v>380</v>
      </c>
      <c r="X9" s="21">
        <v>530</v>
      </c>
      <c r="Y9" s="21" t="s">
        <v>92</v>
      </c>
      <c r="Z9" s="21" t="s">
        <v>93</v>
      </c>
      <c r="AA9" s="26"/>
    </row>
    <row r="10" s="1" customFormat="1" ht="45" customHeight="1" spans="1:27">
      <c r="A10" s="20"/>
      <c r="B10" s="21" t="s">
        <v>94</v>
      </c>
      <c r="C10" s="23" t="s">
        <v>95</v>
      </c>
      <c r="D10" s="21" t="s">
        <v>96</v>
      </c>
      <c r="E10" s="21" t="s">
        <v>97</v>
      </c>
      <c r="F10" s="22" t="s">
        <v>88</v>
      </c>
      <c r="G10" s="21" t="s">
        <v>89</v>
      </c>
      <c r="H10" s="21" t="s">
        <v>90</v>
      </c>
      <c r="I10" s="21" t="s">
        <v>91</v>
      </c>
      <c r="J10" s="54">
        <v>200</v>
      </c>
      <c r="K10" s="54">
        <v>0</v>
      </c>
      <c r="L10" s="54"/>
      <c r="M10" s="54"/>
      <c r="N10" s="54"/>
      <c r="O10" s="54"/>
      <c r="P10" s="25"/>
      <c r="Q10" s="25"/>
      <c r="R10" s="25"/>
      <c r="S10" s="25">
        <v>200</v>
      </c>
      <c r="T10" s="25"/>
      <c r="U10" s="25">
        <v>200</v>
      </c>
      <c r="V10" s="61"/>
      <c r="W10" s="21">
        <v>60</v>
      </c>
      <c r="X10" s="21">
        <v>180</v>
      </c>
      <c r="Y10" s="21" t="s">
        <v>98</v>
      </c>
      <c r="Z10" s="21" t="s">
        <v>93</v>
      </c>
      <c r="AA10" s="26"/>
    </row>
    <row r="11" s="1" customFormat="1" ht="45" customHeight="1" spans="1:27">
      <c r="A11" s="20"/>
      <c r="B11" s="21" t="s">
        <v>99</v>
      </c>
      <c r="C11" s="21" t="s">
        <v>100</v>
      </c>
      <c r="D11" s="24" t="s">
        <v>101</v>
      </c>
      <c r="E11" s="21"/>
      <c r="F11" s="22" t="s">
        <v>88</v>
      </c>
      <c r="G11" s="21" t="s">
        <v>89</v>
      </c>
      <c r="H11" s="21" t="s">
        <v>90</v>
      </c>
      <c r="I11" s="21" t="s">
        <v>91</v>
      </c>
      <c r="J11" s="54">
        <v>596.2</v>
      </c>
      <c r="K11" s="54">
        <v>596.2</v>
      </c>
      <c r="L11" s="54">
        <v>0</v>
      </c>
      <c r="M11" s="54">
        <v>596.2</v>
      </c>
      <c r="N11" s="54"/>
      <c r="O11" s="54"/>
      <c r="P11" s="25"/>
      <c r="Q11" s="62"/>
      <c r="R11" s="63"/>
      <c r="S11" s="25"/>
      <c r="T11" s="63"/>
      <c r="U11" s="25"/>
      <c r="V11" s="61">
        <v>7850</v>
      </c>
      <c r="W11" s="61">
        <v>245642</v>
      </c>
      <c r="X11" s="61">
        <v>245642</v>
      </c>
      <c r="Y11" s="21" t="s">
        <v>102</v>
      </c>
      <c r="Z11" s="21" t="s">
        <v>102</v>
      </c>
      <c r="AA11" s="26"/>
    </row>
    <row r="12" s="4" customFormat="1" ht="129" customHeight="1" spans="1:27">
      <c r="A12" s="20"/>
      <c r="B12" s="21" t="s">
        <v>103</v>
      </c>
      <c r="C12" s="21" t="s">
        <v>104</v>
      </c>
      <c r="D12" s="21" t="s">
        <v>101</v>
      </c>
      <c r="E12" s="25"/>
      <c r="F12" s="22" t="s">
        <v>88</v>
      </c>
      <c r="G12" s="21" t="s">
        <v>89</v>
      </c>
      <c r="H12" s="21" t="s">
        <v>90</v>
      </c>
      <c r="I12" s="21" t="s">
        <v>91</v>
      </c>
      <c r="J12" s="25">
        <v>138.26</v>
      </c>
      <c r="K12" s="25">
        <v>138.26</v>
      </c>
      <c r="L12" s="25">
        <v>138.26</v>
      </c>
      <c r="M12" s="54"/>
      <c r="N12" s="54"/>
      <c r="O12" s="54"/>
      <c r="P12" s="25"/>
      <c r="Q12" s="62"/>
      <c r="R12" s="25"/>
      <c r="S12" s="25">
        <v>0</v>
      </c>
      <c r="T12" s="25"/>
      <c r="U12" s="25"/>
      <c r="V12" s="61"/>
      <c r="W12" s="35">
        <v>4400</v>
      </c>
      <c r="X12" s="35">
        <v>4400</v>
      </c>
      <c r="Y12" s="21" t="s">
        <v>105</v>
      </c>
      <c r="Z12" s="21" t="s">
        <v>106</v>
      </c>
      <c r="AA12" s="25"/>
    </row>
    <row r="13" s="1" customFormat="1" ht="117" customHeight="1" spans="1:27">
      <c r="A13" s="20"/>
      <c r="B13" s="21" t="s">
        <v>107</v>
      </c>
      <c r="C13" s="21" t="s">
        <v>108</v>
      </c>
      <c r="D13" s="21" t="s">
        <v>101</v>
      </c>
      <c r="E13" s="21"/>
      <c r="F13" s="22" t="s">
        <v>88</v>
      </c>
      <c r="G13" s="21" t="s">
        <v>89</v>
      </c>
      <c r="H13" s="21" t="s">
        <v>90</v>
      </c>
      <c r="I13" s="21" t="s">
        <v>91</v>
      </c>
      <c r="J13" s="54">
        <v>94.23</v>
      </c>
      <c r="K13" s="54">
        <v>94.23</v>
      </c>
      <c r="L13" s="54">
        <v>94.23</v>
      </c>
      <c r="M13" s="54"/>
      <c r="N13" s="54"/>
      <c r="O13" s="54"/>
      <c r="P13" s="25"/>
      <c r="Q13" s="62"/>
      <c r="R13" s="25"/>
      <c r="S13" s="25">
        <v>0</v>
      </c>
      <c r="T13" s="25"/>
      <c r="U13" s="25"/>
      <c r="V13" s="61"/>
      <c r="W13" s="35">
        <v>1420</v>
      </c>
      <c r="X13" s="35">
        <v>1420</v>
      </c>
      <c r="Y13" s="21" t="s">
        <v>105</v>
      </c>
      <c r="Z13" s="21" t="s">
        <v>109</v>
      </c>
      <c r="AA13" s="26"/>
    </row>
    <row r="14" s="1" customFormat="1" ht="112" customHeight="1" spans="1:27">
      <c r="A14" s="20"/>
      <c r="B14" s="21" t="s">
        <v>110</v>
      </c>
      <c r="C14" s="21" t="s">
        <v>111</v>
      </c>
      <c r="D14" s="21" t="s">
        <v>101</v>
      </c>
      <c r="E14" s="21"/>
      <c r="F14" s="22" t="s">
        <v>88</v>
      </c>
      <c r="G14" s="21" t="s">
        <v>89</v>
      </c>
      <c r="H14" s="21" t="s">
        <v>90</v>
      </c>
      <c r="I14" s="21" t="s">
        <v>91</v>
      </c>
      <c r="J14" s="25">
        <v>69.14</v>
      </c>
      <c r="K14" s="25">
        <v>69.14</v>
      </c>
      <c r="L14" s="25">
        <v>69.14</v>
      </c>
      <c r="M14" s="54"/>
      <c r="N14" s="54"/>
      <c r="O14" s="54"/>
      <c r="P14" s="25"/>
      <c r="Q14" s="62"/>
      <c r="R14" s="25"/>
      <c r="S14" s="25">
        <v>0</v>
      </c>
      <c r="T14" s="25"/>
      <c r="U14" s="25"/>
      <c r="V14" s="61"/>
      <c r="W14" s="35">
        <v>320</v>
      </c>
      <c r="X14" s="35">
        <v>320</v>
      </c>
      <c r="Y14" s="21" t="s">
        <v>105</v>
      </c>
      <c r="Z14" s="21" t="s">
        <v>112</v>
      </c>
      <c r="AA14" s="67"/>
    </row>
    <row r="15" s="1" customFormat="1" ht="112" customHeight="1" spans="1:27">
      <c r="A15" s="20"/>
      <c r="B15" s="21" t="s">
        <v>113</v>
      </c>
      <c r="C15" s="21" t="s">
        <v>114</v>
      </c>
      <c r="D15" s="21" t="s">
        <v>101</v>
      </c>
      <c r="E15" s="21"/>
      <c r="F15" s="22" t="s">
        <v>88</v>
      </c>
      <c r="G15" s="21" t="s">
        <v>89</v>
      </c>
      <c r="H15" s="21" t="s">
        <v>90</v>
      </c>
      <c r="I15" s="21" t="s">
        <v>91</v>
      </c>
      <c r="J15" s="25">
        <v>218.19</v>
      </c>
      <c r="K15" s="25">
        <v>218.19</v>
      </c>
      <c r="L15" s="25">
        <v>218.19</v>
      </c>
      <c r="M15" s="54"/>
      <c r="N15" s="54"/>
      <c r="O15" s="54"/>
      <c r="P15" s="25"/>
      <c r="Q15" s="62"/>
      <c r="R15" s="25"/>
      <c r="S15" s="25">
        <v>0</v>
      </c>
      <c r="T15" s="25"/>
      <c r="U15" s="25"/>
      <c r="V15" s="61"/>
      <c r="W15" s="35">
        <v>1722</v>
      </c>
      <c r="X15" s="35">
        <v>1722</v>
      </c>
      <c r="Y15" s="21" t="s">
        <v>105</v>
      </c>
      <c r="Z15" s="21" t="s">
        <v>115</v>
      </c>
      <c r="AA15" s="67"/>
    </row>
    <row r="16" s="5" customFormat="1" ht="112" customHeight="1" spans="1:27">
      <c r="A16" s="20"/>
      <c r="B16" s="21" t="s">
        <v>116</v>
      </c>
      <c r="C16" s="21" t="s">
        <v>117</v>
      </c>
      <c r="D16" s="21" t="s">
        <v>101</v>
      </c>
      <c r="E16" s="21"/>
      <c r="F16" s="22" t="s">
        <v>88</v>
      </c>
      <c r="G16" s="21" t="s">
        <v>89</v>
      </c>
      <c r="H16" s="21" t="s">
        <v>90</v>
      </c>
      <c r="I16" s="21" t="s">
        <v>91</v>
      </c>
      <c r="J16" s="54">
        <v>106.58</v>
      </c>
      <c r="K16" s="54">
        <v>106.58</v>
      </c>
      <c r="L16" s="54">
        <v>106.58</v>
      </c>
      <c r="M16" s="54"/>
      <c r="N16" s="54"/>
      <c r="O16" s="54"/>
      <c r="P16" s="25"/>
      <c r="Q16" s="62"/>
      <c r="R16" s="25"/>
      <c r="S16" s="25">
        <v>0</v>
      </c>
      <c r="T16" s="25"/>
      <c r="U16" s="25"/>
      <c r="V16" s="61"/>
      <c r="W16" s="35">
        <v>1280</v>
      </c>
      <c r="X16" s="35">
        <v>1280</v>
      </c>
      <c r="Y16" s="21" t="s">
        <v>105</v>
      </c>
      <c r="Z16" s="21" t="s">
        <v>118</v>
      </c>
      <c r="AA16" s="67"/>
    </row>
    <row r="17" s="1" customFormat="1" ht="127" customHeight="1" spans="1:27">
      <c r="A17" s="20"/>
      <c r="B17" s="21" t="s">
        <v>119</v>
      </c>
      <c r="C17" s="21" t="s">
        <v>120</v>
      </c>
      <c r="D17" s="21" t="s">
        <v>101</v>
      </c>
      <c r="E17" s="26"/>
      <c r="F17" s="22" t="s">
        <v>88</v>
      </c>
      <c r="G17" s="21" t="s">
        <v>89</v>
      </c>
      <c r="H17" s="21" t="s">
        <v>90</v>
      </c>
      <c r="I17" s="21" t="s">
        <v>91</v>
      </c>
      <c r="J17" s="54">
        <v>478.01</v>
      </c>
      <c r="K17" s="54">
        <v>478.01</v>
      </c>
      <c r="L17" s="54">
        <v>478.01</v>
      </c>
      <c r="M17" s="54"/>
      <c r="N17" s="54"/>
      <c r="O17" s="54"/>
      <c r="P17" s="25"/>
      <c r="Q17" s="62"/>
      <c r="R17" s="62"/>
      <c r="S17" s="25">
        <v>0</v>
      </c>
      <c r="T17" s="25"/>
      <c r="U17" s="25"/>
      <c r="V17" s="35"/>
      <c r="W17" s="35">
        <v>18000</v>
      </c>
      <c r="X17" s="35">
        <v>18000</v>
      </c>
      <c r="Y17" s="21" t="s">
        <v>121</v>
      </c>
      <c r="Z17" s="21" t="s">
        <v>122</v>
      </c>
      <c r="AA17" s="67"/>
    </row>
    <row r="18" s="1" customFormat="1" ht="161" customHeight="1" spans="1:27">
      <c r="A18" s="20"/>
      <c r="B18" s="21" t="s">
        <v>123</v>
      </c>
      <c r="C18" s="21" t="s">
        <v>124</v>
      </c>
      <c r="D18" s="21" t="s">
        <v>101</v>
      </c>
      <c r="E18" s="26"/>
      <c r="F18" s="22" t="s">
        <v>88</v>
      </c>
      <c r="G18" s="21" t="s">
        <v>89</v>
      </c>
      <c r="H18" s="21" t="s">
        <v>90</v>
      </c>
      <c r="I18" s="21" t="s">
        <v>91</v>
      </c>
      <c r="J18" s="54">
        <v>323.86</v>
      </c>
      <c r="K18" s="54">
        <v>323.86</v>
      </c>
      <c r="L18" s="54">
        <v>323.86</v>
      </c>
      <c r="M18" s="54"/>
      <c r="N18" s="54"/>
      <c r="O18" s="54"/>
      <c r="P18" s="25"/>
      <c r="Q18" s="62"/>
      <c r="R18" s="25"/>
      <c r="S18" s="25">
        <v>0</v>
      </c>
      <c r="T18" s="25"/>
      <c r="U18" s="25"/>
      <c r="V18" s="35"/>
      <c r="W18" s="35">
        <v>4600</v>
      </c>
      <c r="X18" s="35">
        <v>4600</v>
      </c>
      <c r="Y18" s="21" t="s">
        <v>125</v>
      </c>
      <c r="Z18" s="21" t="s">
        <v>126</v>
      </c>
      <c r="AA18" s="26"/>
    </row>
    <row r="19" s="1" customFormat="1" ht="189" customHeight="1" spans="1:27">
      <c r="A19" s="20"/>
      <c r="B19" s="21" t="s">
        <v>127</v>
      </c>
      <c r="C19" s="21" t="s">
        <v>128</v>
      </c>
      <c r="D19" s="21" t="s">
        <v>129</v>
      </c>
      <c r="E19" s="21"/>
      <c r="F19" s="22" t="s">
        <v>88</v>
      </c>
      <c r="G19" s="21" t="s">
        <v>130</v>
      </c>
      <c r="H19" s="26" t="s">
        <v>131</v>
      </c>
      <c r="I19" s="26" t="s">
        <v>132</v>
      </c>
      <c r="J19" s="25">
        <v>224.74</v>
      </c>
      <c r="K19" s="25">
        <v>224.74</v>
      </c>
      <c r="L19" s="25">
        <v>224.74</v>
      </c>
      <c r="M19" s="54"/>
      <c r="N19" s="54"/>
      <c r="O19" s="54"/>
      <c r="P19" s="25"/>
      <c r="Q19" s="25"/>
      <c r="R19" s="25"/>
      <c r="S19" s="25"/>
      <c r="T19" s="25"/>
      <c r="U19" s="25"/>
      <c r="V19" s="61"/>
      <c r="W19" s="21">
        <v>1175</v>
      </c>
      <c r="X19" s="21">
        <v>1175</v>
      </c>
      <c r="Y19" s="21" t="s">
        <v>133</v>
      </c>
      <c r="Z19" s="21" t="s">
        <v>134</v>
      </c>
      <c r="AA19" s="26"/>
    </row>
    <row r="20" s="1" customFormat="1" ht="182" customHeight="1" spans="1:27">
      <c r="A20" s="20"/>
      <c r="B20" s="21" t="s">
        <v>135</v>
      </c>
      <c r="C20" s="27" t="s">
        <v>136</v>
      </c>
      <c r="D20" s="21" t="s">
        <v>101</v>
      </c>
      <c r="E20" s="21"/>
      <c r="F20" s="22" t="s">
        <v>88</v>
      </c>
      <c r="G20" s="21" t="s">
        <v>89</v>
      </c>
      <c r="H20" s="21" t="s">
        <v>90</v>
      </c>
      <c r="I20" s="21" t="s">
        <v>91</v>
      </c>
      <c r="J20" s="25">
        <v>14.11</v>
      </c>
      <c r="K20" s="25">
        <v>14.11</v>
      </c>
      <c r="L20" s="25">
        <v>14.11</v>
      </c>
      <c r="M20" s="54"/>
      <c r="N20" s="54"/>
      <c r="O20" s="54"/>
      <c r="P20" s="25"/>
      <c r="Q20" s="25"/>
      <c r="R20" s="25"/>
      <c r="S20" s="25"/>
      <c r="T20" s="25"/>
      <c r="U20" s="25"/>
      <c r="V20" s="61">
        <v>242</v>
      </c>
      <c r="W20" s="21">
        <v>984</v>
      </c>
      <c r="X20" s="21">
        <v>984</v>
      </c>
      <c r="Y20" s="21" t="s">
        <v>137</v>
      </c>
      <c r="Z20" s="21" t="s">
        <v>138</v>
      </c>
      <c r="AA20" s="26"/>
    </row>
    <row r="21" s="1" customFormat="1" ht="57" customHeight="1" spans="1:27">
      <c r="A21" s="20"/>
      <c r="B21" s="21" t="s">
        <v>139</v>
      </c>
      <c r="C21" s="23" t="s">
        <v>140</v>
      </c>
      <c r="D21" s="20" t="s">
        <v>141</v>
      </c>
      <c r="E21" s="21" t="s">
        <v>142</v>
      </c>
      <c r="F21" s="22" t="s">
        <v>88</v>
      </c>
      <c r="G21" s="21" t="s">
        <v>130</v>
      </c>
      <c r="H21" s="26" t="s">
        <v>131</v>
      </c>
      <c r="I21" s="26" t="s">
        <v>132</v>
      </c>
      <c r="J21" s="54">
        <v>100</v>
      </c>
      <c r="K21" s="54">
        <v>0</v>
      </c>
      <c r="L21" s="54"/>
      <c r="M21" s="54"/>
      <c r="N21" s="54"/>
      <c r="O21" s="54"/>
      <c r="P21" s="25"/>
      <c r="Q21" s="62"/>
      <c r="R21" s="63"/>
      <c r="S21" s="25">
        <v>100</v>
      </c>
      <c r="T21" s="25">
        <v>100</v>
      </c>
      <c r="U21" s="25"/>
      <c r="V21" s="61"/>
      <c r="W21" s="20">
        <v>32</v>
      </c>
      <c r="X21" s="20">
        <v>142</v>
      </c>
      <c r="Y21" s="27" t="s">
        <v>143</v>
      </c>
      <c r="Z21" s="27" t="s">
        <v>144</v>
      </c>
      <c r="AA21" s="26"/>
    </row>
    <row r="22" s="3" customFormat="1" ht="38" customHeight="1" spans="1:27">
      <c r="A22" s="17" t="s">
        <v>20</v>
      </c>
      <c r="B22" s="18">
        <v>9</v>
      </c>
      <c r="C22" s="19"/>
      <c r="D22" s="19"/>
      <c r="E22" s="19"/>
      <c r="F22" s="19"/>
      <c r="G22" s="18"/>
      <c r="H22" s="19"/>
      <c r="I22" s="19"/>
      <c r="J22" s="53">
        <v>1665.36</v>
      </c>
      <c r="K22" s="53">
        <v>1165.36</v>
      </c>
      <c r="L22" s="53">
        <v>1165.36</v>
      </c>
      <c r="M22" s="53">
        <v>0</v>
      </c>
      <c r="N22" s="53">
        <v>0</v>
      </c>
      <c r="O22" s="53">
        <v>0</v>
      </c>
      <c r="P22" s="53">
        <v>0</v>
      </c>
      <c r="Q22" s="53">
        <v>0</v>
      </c>
      <c r="R22" s="53">
        <v>0</v>
      </c>
      <c r="S22" s="53">
        <v>500</v>
      </c>
      <c r="T22" s="53">
        <v>300</v>
      </c>
      <c r="U22" s="53">
        <v>200</v>
      </c>
      <c r="V22" s="19"/>
      <c r="W22" s="19"/>
      <c r="X22" s="19"/>
      <c r="Y22" s="19"/>
      <c r="Z22" s="19"/>
      <c r="AA22" s="19"/>
    </row>
    <row r="23" s="1" customFormat="1" ht="62" customHeight="1" spans="1:27">
      <c r="A23" s="20"/>
      <c r="B23" s="21" t="s">
        <v>145</v>
      </c>
      <c r="C23" s="23" t="s">
        <v>146</v>
      </c>
      <c r="D23" s="21" t="s">
        <v>101</v>
      </c>
      <c r="E23" s="21"/>
      <c r="F23" s="22" t="s">
        <v>88</v>
      </c>
      <c r="G23" s="21" t="s">
        <v>89</v>
      </c>
      <c r="H23" s="21" t="s">
        <v>90</v>
      </c>
      <c r="I23" s="21" t="s">
        <v>91</v>
      </c>
      <c r="J23" s="54">
        <v>100</v>
      </c>
      <c r="K23" s="54">
        <v>0</v>
      </c>
      <c r="L23" s="54"/>
      <c r="M23" s="54"/>
      <c r="N23" s="54"/>
      <c r="O23" s="54"/>
      <c r="P23" s="25"/>
      <c r="Q23" s="25"/>
      <c r="R23" s="25"/>
      <c r="S23" s="25">
        <v>100</v>
      </c>
      <c r="T23" s="25"/>
      <c r="U23" s="25">
        <v>100</v>
      </c>
      <c r="V23" s="61"/>
      <c r="W23" s="21">
        <v>255</v>
      </c>
      <c r="X23" s="21">
        <v>1100</v>
      </c>
      <c r="Y23" s="21" t="s">
        <v>147</v>
      </c>
      <c r="Z23" s="21" t="s">
        <v>93</v>
      </c>
      <c r="AA23" s="26"/>
    </row>
    <row r="24" s="1" customFormat="1" ht="62" customHeight="1" spans="1:27">
      <c r="A24" s="20"/>
      <c r="B24" s="21" t="s">
        <v>148</v>
      </c>
      <c r="C24" s="23" t="s">
        <v>149</v>
      </c>
      <c r="D24" s="21" t="s">
        <v>101</v>
      </c>
      <c r="E24" s="21"/>
      <c r="F24" s="22" t="s">
        <v>88</v>
      </c>
      <c r="G24" s="21" t="s">
        <v>89</v>
      </c>
      <c r="H24" s="21" t="s">
        <v>90</v>
      </c>
      <c r="I24" s="21" t="s">
        <v>91</v>
      </c>
      <c r="J24" s="54">
        <v>100</v>
      </c>
      <c r="K24" s="54">
        <v>0</v>
      </c>
      <c r="L24" s="54"/>
      <c r="M24" s="54"/>
      <c r="N24" s="54"/>
      <c r="O24" s="54"/>
      <c r="P24" s="25"/>
      <c r="Q24" s="25"/>
      <c r="R24" s="25"/>
      <c r="S24" s="25">
        <v>100</v>
      </c>
      <c r="T24" s="25"/>
      <c r="U24" s="25">
        <v>100</v>
      </c>
      <c r="V24" s="61"/>
      <c r="W24" s="21">
        <v>350</v>
      </c>
      <c r="X24" s="21">
        <v>476</v>
      </c>
      <c r="Y24" s="21" t="s">
        <v>147</v>
      </c>
      <c r="Z24" s="21" t="s">
        <v>93</v>
      </c>
      <c r="AA24" s="26"/>
    </row>
    <row r="25" s="5" customFormat="1" ht="178" customHeight="1" spans="1:27">
      <c r="A25" s="20"/>
      <c r="B25" s="21" t="s">
        <v>150</v>
      </c>
      <c r="C25" s="21" t="s">
        <v>151</v>
      </c>
      <c r="D25" s="21" t="s">
        <v>101</v>
      </c>
      <c r="E25" s="21"/>
      <c r="F25" s="22" t="s">
        <v>88</v>
      </c>
      <c r="G25" s="21" t="s">
        <v>89</v>
      </c>
      <c r="H25" s="21" t="s">
        <v>90</v>
      </c>
      <c r="I25" s="21" t="s">
        <v>91</v>
      </c>
      <c r="J25" s="25">
        <v>668.19</v>
      </c>
      <c r="K25" s="25">
        <v>668.19</v>
      </c>
      <c r="L25" s="25">
        <v>668.19</v>
      </c>
      <c r="M25" s="54"/>
      <c r="N25" s="54"/>
      <c r="O25" s="54"/>
      <c r="P25" s="25"/>
      <c r="Q25" s="62"/>
      <c r="R25" s="25"/>
      <c r="S25" s="25"/>
      <c r="T25" s="25"/>
      <c r="U25" s="25"/>
      <c r="V25" s="61"/>
      <c r="W25" s="35">
        <v>8000</v>
      </c>
      <c r="X25" s="35">
        <v>8000</v>
      </c>
      <c r="Y25" s="21" t="s">
        <v>105</v>
      </c>
      <c r="Z25" s="21" t="s">
        <v>152</v>
      </c>
      <c r="AA25" s="67"/>
    </row>
    <row r="26" s="5" customFormat="1" ht="141" customHeight="1" spans="1:27">
      <c r="A26" s="20"/>
      <c r="B26" s="21" t="s">
        <v>153</v>
      </c>
      <c r="C26" s="21" t="s">
        <v>154</v>
      </c>
      <c r="D26" s="21" t="s">
        <v>101</v>
      </c>
      <c r="E26" s="21"/>
      <c r="F26" s="22" t="s">
        <v>88</v>
      </c>
      <c r="G26" s="21" t="s">
        <v>89</v>
      </c>
      <c r="H26" s="21" t="s">
        <v>90</v>
      </c>
      <c r="I26" s="21" t="s">
        <v>91</v>
      </c>
      <c r="J26" s="54">
        <v>324.27</v>
      </c>
      <c r="K26" s="54">
        <v>324.27</v>
      </c>
      <c r="L26" s="54">
        <v>324.27</v>
      </c>
      <c r="M26" s="54"/>
      <c r="N26" s="54"/>
      <c r="O26" s="54"/>
      <c r="P26" s="25"/>
      <c r="Q26" s="62"/>
      <c r="R26" s="25"/>
      <c r="S26" s="25">
        <v>0</v>
      </c>
      <c r="T26" s="25"/>
      <c r="U26" s="25"/>
      <c r="V26" s="61"/>
      <c r="W26" s="35">
        <v>1200</v>
      </c>
      <c r="X26" s="35">
        <v>1200</v>
      </c>
      <c r="Y26" s="21" t="s">
        <v>105</v>
      </c>
      <c r="Z26" s="21" t="s">
        <v>155</v>
      </c>
      <c r="AA26" s="67"/>
    </row>
    <row r="27" s="1" customFormat="1" ht="132" customHeight="1" spans="1:27">
      <c r="A27" s="20"/>
      <c r="B27" s="21" t="s">
        <v>156</v>
      </c>
      <c r="C27" s="21" t="s">
        <v>157</v>
      </c>
      <c r="D27" s="21" t="s">
        <v>101</v>
      </c>
      <c r="E27" s="21"/>
      <c r="F27" s="22" t="s">
        <v>88</v>
      </c>
      <c r="G27" s="21" t="s">
        <v>89</v>
      </c>
      <c r="H27" s="21" t="s">
        <v>90</v>
      </c>
      <c r="I27" s="21" t="s">
        <v>91</v>
      </c>
      <c r="J27" s="54">
        <v>125.86</v>
      </c>
      <c r="K27" s="54">
        <v>125.86</v>
      </c>
      <c r="L27" s="54">
        <v>125.86</v>
      </c>
      <c r="M27" s="54"/>
      <c r="N27" s="54"/>
      <c r="O27" s="54"/>
      <c r="P27" s="25"/>
      <c r="Q27" s="62"/>
      <c r="R27" s="62"/>
      <c r="S27" s="25">
        <v>0</v>
      </c>
      <c r="T27" s="25"/>
      <c r="U27" s="25"/>
      <c r="V27" s="61"/>
      <c r="W27" s="35">
        <v>170</v>
      </c>
      <c r="X27" s="35">
        <v>170</v>
      </c>
      <c r="Y27" s="21" t="s">
        <v>105</v>
      </c>
      <c r="Z27" s="21" t="s">
        <v>158</v>
      </c>
      <c r="AA27" s="67"/>
    </row>
    <row r="28" s="1" customFormat="1" ht="97" customHeight="1" spans="1:27">
      <c r="A28" s="20"/>
      <c r="B28" s="21" t="s">
        <v>159</v>
      </c>
      <c r="C28" s="21" t="s">
        <v>160</v>
      </c>
      <c r="D28" s="21" t="s">
        <v>101</v>
      </c>
      <c r="E28" s="26"/>
      <c r="F28" s="22" t="s">
        <v>88</v>
      </c>
      <c r="G28" s="21" t="s">
        <v>89</v>
      </c>
      <c r="H28" s="21" t="s">
        <v>90</v>
      </c>
      <c r="I28" s="21" t="s">
        <v>91</v>
      </c>
      <c r="J28" s="54">
        <v>47.04</v>
      </c>
      <c r="K28" s="54">
        <v>47.04</v>
      </c>
      <c r="L28" s="54">
        <v>47.04</v>
      </c>
      <c r="M28" s="54"/>
      <c r="N28" s="54"/>
      <c r="O28" s="54"/>
      <c r="P28" s="25"/>
      <c r="Q28" s="62"/>
      <c r="R28" s="62"/>
      <c r="S28" s="25">
        <v>0</v>
      </c>
      <c r="T28" s="25"/>
      <c r="U28" s="25"/>
      <c r="V28" s="61"/>
      <c r="W28" s="35">
        <v>440</v>
      </c>
      <c r="X28" s="35">
        <v>440</v>
      </c>
      <c r="Y28" s="21" t="s">
        <v>105</v>
      </c>
      <c r="Z28" s="21" t="s">
        <v>161</v>
      </c>
      <c r="AA28" s="67"/>
    </row>
    <row r="29" s="1" customFormat="1" ht="45" customHeight="1" spans="1:27">
      <c r="A29" s="20"/>
      <c r="B29" s="21" t="s">
        <v>162</v>
      </c>
      <c r="C29" s="27" t="s">
        <v>163</v>
      </c>
      <c r="D29" s="20" t="s">
        <v>141</v>
      </c>
      <c r="E29" s="21" t="s">
        <v>164</v>
      </c>
      <c r="F29" s="22" t="s">
        <v>88</v>
      </c>
      <c r="G29" s="21" t="s">
        <v>130</v>
      </c>
      <c r="H29" s="26" t="s">
        <v>131</v>
      </c>
      <c r="I29" s="26" t="s">
        <v>132</v>
      </c>
      <c r="J29" s="54">
        <v>100</v>
      </c>
      <c r="K29" s="54">
        <v>0</v>
      </c>
      <c r="L29" s="54"/>
      <c r="M29" s="54"/>
      <c r="N29" s="54"/>
      <c r="O29" s="54"/>
      <c r="P29" s="25"/>
      <c r="Q29" s="62"/>
      <c r="R29" s="63"/>
      <c r="S29" s="25">
        <v>100</v>
      </c>
      <c r="T29" s="25">
        <v>100</v>
      </c>
      <c r="U29" s="25"/>
      <c r="V29" s="61"/>
      <c r="W29" s="22">
        <v>28</v>
      </c>
      <c r="X29" s="22">
        <v>38</v>
      </c>
      <c r="Y29" s="20" t="s">
        <v>165</v>
      </c>
      <c r="Z29" s="21" t="s">
        <v>166</v>
      </c>
      <c r="AA29" s="26"/>
    </row>
    <row r="30" s="1" customFormat="1" ht="45" customHeight="1" spans="1:27">
      <c r="A30" s="20"/>
      <c r="B30" s="21" t="s">
        <v>167</v>
      </c>
      <c r="C30" s="27" t="s">
        <v>168</v>
      </c>
      <c r="D30" s="20" t="s">
        <v>169</v>
      </c>
      <c r="E30" s="21" t="s">
        <v>170</v>
      </c>
      <c r="F30" s="22" t="s">
        <v>88</v>
      </c>
      <c r="G30" s="21" t="s">
        <v>130</v>
      </c>
      <c r="H30" s="26" t="s">
        <v>131</v>
      </c>
      <c r="I30" s="26" t="s">
        <v>132</v>
      </c>
      <c r="J30" s="54">
        <v>100</v>
      </c>
      <c r="K30" s="54">
        <v>0</v>
      </c>
      <c r="L30" s="54"/>
      <c r="M30" s="54"/>
      <c r="N30" s="54"/>
      <c r="O30" s="54"/>
      <c r="P30" s="25"/>
      <c r="Q30" s="62"/>
      <c r="R30" s="63"/>
      <c r="S30" s="25">
        <v>100</v>
      </c>
      <c r="T30" s="25">
        <v>100</v>
      </c>
      <c r="U30" s="25"/>
      <c r="V30" s="61"/>
      <c r="W30" s="22">
        <v>85</v>
      </c>
      <c r="X30" s="22">
        <v>115</v>
      </c>
      <c r="Y30" s="27" t="s">
        <v>171</v>
      </c>
      <c r="Z30" s="21" t="s">
        <v>166</v>
      </c>
      <c r="AA30" s="26"/>
    </row>
    <row r="31" s="1" customFormat="1" ht="45" customHeight="1" spans="1:27">
      <c r="A31" s="20"/>
      <c r="B31" s="21" t="s">
        <v>172</v>
      </c>
      <c r="C31" s="23" t="s">
        <v>173</v>
      </c>
      <c r="D31" s="20" t="s">
        <v>96</v>
      </c>
      <c r="E31" s="21" t="s">
        <v>174</v>
      </c>
      <c r="F31" s="22" t="s">
        <v>88</v>
      </c>
      <c r="G31" s="21" t="s">
        <v>130</v>
      </c>
      <c r="H31" s="26" t="s">
        <v>131</v>
      </c>
      <c r="I31" s="26" t="s">
        <v>132</v>
      </c>
      <c r="J31" s="54">
        <v>100</v>
      </c>
      <c r="K31" s="54">
        <v>0</v>
      </c>
      <c r="L31" s="54"/>
      <c r="M31" s="54"/>
      <c r="N31" s="54"/>
      <c r="O31" s="54"/>
      <c r="P31" s="25"/>
      <c r="Q31" s="62"/>
      <c r="R31" s="25"/>
      <c r="S31" s="25">
        <v>100</v>
      </c>
      <c r="T31" s="25">
        <v>100</v>
      </c>
      <c r="U31" s="25"/>
      <c r="V31" s="61"/>
      <c r="W31" s="22">
        <v>85</v>
      </c>
      <c r="X31" s="22">
        <v>170</v>
      </c>
      <c r="Y31" s="27" t="s">
        <v>175</v>
      </c>
      <c r="Z31" s="21" t="s">
        <v>166</v>
      </c>
      <c r="AA31" s="26"/>
    </row>
    <row r="32" s="3" customFormat="1" ht="46" customHeight="1" spans="1:26">
      <c r="A32" s="17" t="s">
        <v>21</v>
      </c>
      <c r="B32" s="18">
        <v>2</v>
      </c>
      <c r="C32" s="19"/>
      <c r="D32" s="19"/>
      <c r="E32" s="19"/>
      <c r="F32" s="19"/>
      <c r="G32" s="18"/>
      <c r="H32" s="19"/>
      <c r="I32" s="19"/>
      <c r="J32" s="53">
        <v>137.76</v>
      </c>
      <c r="K32" s="53">
        <v>17.76</v>
      </c>
      <c r="L32" s="53">
        <v>17.76</v>
      </c>
      <c r="M32" s="53">
        <v>0</v>
      </c>
      <c r="N32" s="53">
        <v>0</v>
      </c>
      <c r="O32" s="53">
        <v>0</v>
      </c>
      <c r="P32" s="53">
        <v>0</v>
      </c>
      <c r="Q32" s="53">
        <v>0</v>
      </c>
      <c r="R32" s="53">
        <v>0</v>
      </c>
      <c r="S32" s="53">
        <v>120</v>
      </c>
      <c r="T32" s="53">
        <v>120</v>
      </c>
      <c r="U32" s="53">
        <v>0</v>
      </c>
      <c r="V32" s="19"/>
      <c r="W32" s="19"/>
      <c r="X32" s="19"/>
      <c r="Y32" s="19"/>
      <c r="Z32" s="19"/>
    </row>
    <row r="33" s="1" customFormat="1" ht="123" customHeight="1" spans="1:27">
      <c r="A33" s="20"/>
      <c r="B33" s="21" t="s">
        <v>176</v>
      </c>
      <c r="C33" s="21" t="s">
        <v>177</v>
      </c>
      <c r="D33" s="21" t="s">
        <v>101</v>
      </c>
      <c r="E33" s="21"/>
      <c r="F33" s="22" t="s">
        <v>88</v>
      </c>
      <c r="G33" s="21" t="s">
        <v>89</v>
      </c>
      <c r="H33" s="21" t="s">
        <v>90</v>
      </c>
      <c r="I33" s="21" t="s">
        <v>91</v>
      </c>
      <c r="J33" s="54">
        <v>17.76</v>
      </c>
      <c r="K33" s="54">
        <v>17.76</v>
      </c>
      <c r="L33" s="54">
        <v>17.76</v>
      </c>
      <c r="M33" s="54"/>
      <c r="N33" s="54"/>
      <c r="O33" s="54"/>
      <c r="P33" s="25"/>
      <c r="Q33" s="62"/>
      <c r="R33" s="62"/>
      <c r="S33" s="25">
        <v>0</v>
      </c>
      <c r="T33" s="25"/>
      <c r="U33" s="25"/>
      <c r="V33" s="61"/>
      <c r="W33" s="35">
        <v>590</v>
      </c>
      <c r="X33" s="35">
        <v>590</v>
      </c>
      <c r="Y33" s="21" t="s">
        <v>105</v>
      </c>
      <c r="Z33" s="21" t="s">
        <v>178</v>
      </c>
      <c r="AA33" s="67"/>
    </row>
    <row r="34" s="1" customFormat="1" ht="45" customHeight="1" spans="1:27">
      <c r="A34" s="20"/>
      <c r="B34" s="21" t="s">
        <v>179</v>
      </c>
      <c r="C34" s="23" t="s">
        <v>180</v>
      </c>
      <c r="D34" s="20" t="s">
        <v>181</v>
      </c>
      <c r="E34" s="21" t="s">
        <v>182</v>
      </c>
      <c r="F34" s="22" t="s">
        <v>88</v>
      </c>
      <c r="G34" s="21" t="s">
        <v>130</v>
      </c>
      <c r="H34" s="26" t="s">
        <v>131</v>
      </c>
      <c r="I34" s="26" t="s">
        <v>132</v>
      </c>
      <c r="J34" s="54">
        <v>120</v>
      </c>
      <c r="K34" s="54">
        <v>0</v>
      </c>
      <c r="L34" s="54"/>
      <c r="M34" s="54"/>
      <c r="N34" s="54"/>
      <c r="O34" s="54"/>
      <c r="P34" s="25"/>
      <c r="Q34" s="62"/>
      <c r="R34" s="63"/>
      <c r="S34" s="25">
        <v>120</v>
      </c>
      <c r="T34" s="25">
        <v>120</v>
      </c>
      <c r="U34" s="25"/>
      <c r="V34" s="61"/>
      <c r="W34" s="22">
        <v>2</v>
      </c>
      <c r="X34" s="22">
        <v>5</v>
      </c>
      <c r="Y34" s="27" t="s">
        <v>183</v>
      </c>
      <c r="Z34" s="21" t="s">
        <v>166</v>
      </c>
      <c r="AA34" s="26"/>
    </row>
    <row r="35" s="3" customFormat="1" ht="40" customHeight="1" spans="1:26">
      <c r="A35" s="17" t="s">
        <v>22</v>
      </c>
      <c r="B35" s="18">
        <v>2</v>
      </c>
      <c r="C35" s="19"/>
      <c r="D35" s="19"/>
      <c r="E35" s="19"/>
      <c r="F35" s="19"/>
      <c r="G35" s="18"/>
      <c r="H35" s="19"/>
      <c r="I35" s="19"/>
      <c r="J35" s="53">
        <v>200.04</v>
      </c>
      <c r="K35" s="53">
        <v>200.04</v>
      </c>
      <c r="L35" s="53">
        <v>150.04</v>
      </c>
      <c r="M35" s="53">
        <v>0</v>
      </c>
      <c r="N35" s="53">
        <v>50</v>
      </c>
      <c r="O35" s="53">
        <v>0</v>
      </c>
      <c r="P35" s="53">
        <v>0</v>
      </c>
      <c r="Q35" s="53">
        <v>0</v>
      </c>
      <c r="R35" s="53">
        <v>0</v>
      </c>
      <c r="S35" s="53">
        <v>0</v>
      </c>
      <c r="T35" s="53">
        <v>0</v>
      </c>
      <c r="U35" s="53">
        <v>0</v>
      </c>
      <c r="V35" s="19"/>
      <c r="W35" s="19"/>
      <c r="X35" s="19"/>
      <c r="Y35" s="19"/>
      <c r="Z35" s="19"/>
    </row>
    <row r="36" s="1" customFormat="1" ht="73" customHeight="1" spans="1:27">
      <c r="A36" s="20"/>
      <c r="B36" s="21" t="s">
        <v>184</v>
      </c>
      <c r="C36" s="28" t="s">
        <v>185</v>
      </c>
      <c r="D36" s="26" t="s">
        <v>186</v>
      </c>
      <c r="E36" s="26" t="s">
        <v>187</v>
      </c>
      <c r="F36" s="22" t="s">
        <v>88</v>
      </c>
      <c r="G36" s="21" t="s">
        <v>188</v>
      </c>
      <c r="H36" s="21" t="s">
        <v>189</v>
      </c>
      <c r="I36" s="21" t="s">
        <v>190</v>
      </c>
      <c r="J36" s="54">
        <v>50</v>
      </c>
      <c r="K36" s="54">
        <v>50</v>
      </c>
      <c r="L36" s="54">
        <v>0</v>
      </c>
      <c r="M36" s="54"/>
      <c r="N36" s="54">
        <v>50</v>
      </c>
      <c r="O36" s="54"/>
      <c r="P36" s="25"/>
      <c r="Q36" s="62"/>
      <c r="R36" s="62"/>
      <c r="S36" s="25">
        <v>0</v>
      </c>
      <c r="T36" s="25"/>
      <c r="U36" s="25"/>
      <c r="V36" s="61"/>
      <c r="W36" s="21">
        <v>50</v>
      </c>
      <c r="X36" s="21">
        <v>50</v>
      </c>
      <c r="Y36" s="61" t="s">
        <v>191</v>
      </c>
      <c r="Z36" s="61" t="s">
        <v>192</v>
      </c>
      <c r="AA36" s="26"/>
    </row>
    <row r="37" s="1" customFormat="1" ht="114" customHeight="1" spans="1:27">
      <c r="A37" s="20"/>
      <c r="B37" s="21" t="s">
        <v>193</v>
      </c>
      <c r="C37" s="21" t="s">
        <v>194</v>
      </c>
      <c r="D37" s="21" t="s">
        <v>101</v>
      </c>
      <c r="E37" s="21"/>
      <c r="F37" s="22" t="s">
        <v>88</v>
      </c>
      <c r="G37" s="21" t="s">
        <v>89</v>
      </c>
      <c r="H37" s="21" t="s">
        <v>90</v>
      </c>
      <c r="I37" s="21" t="s">
        <v>91</v>
      </c>
      <c r="J37" s="25">
        <v>150.04</v>
      </c>
      <c r="K37" s="25">
        <v>150.04</v>
      </c>
      <c r="L37" s="25">
        <v>150.04</v>
      </c>
      <c r="M37" s="54"/>
      <c r="N37" s="54"/>
      <c r="O37" s="54"/>
      <c r="P37" s="25"/>
      <c r="Q37" s="62"/>
      <c r="R37" s="25"/>
      <c r="S37" s="25">
        <v>0</v>
      </c>
      <c r="T37" s="25"/>
      <c r="U37" s="25"/>
      <c r="V37" s="61"/>
      <c r="W37" s="35">
        <v>2155</v>
      </c>
      <c r="X37" s="35">
        <v>2155</v>
      </c>
      <c r="Y37" s="21" t="s">
        <v>105</v>
      </c>
      <c r="Z37" s="21" t="s">
        <v>195</v>
      </c>
      <c r="AA37" s="21"/>
    </row>
    <row r="38" s="3" customFormat="1" ht="24" spans="1:26">
      <c r="A38" s="17" t="s">
        <v>23</v>
      </c>
      <c r="B38" s="18">
        <v>10</v>
      </c>
      <c r="C38" s="19"/>
      <c r="D38" s="19"/>
      <c r="E38" s="19"/>
      <c r="F38" s="19"/>
      <c r="G38" s="18"/>
      <c r="H38" s="19"/>
      <c r="I38" s="19"/>
      <c r="J38" s="53">
        <v>2949.16</v>
      </c>
      <c r="K38" s="53">
        <v>909.16</v>
      </c>
      <c r="L38" s="53">
        <v>153.96</v>
      </c>
      <c r="M38" s="53">
        <v>92.64</v>
      </c>
      <c r="N38" s="53">
        <v>0</v>
      </c>
      <c r="O38" s="53">
        <v>662.56</v>
      </c>
      <c r="P38" s="53">
        <v>0</v>
      </c>
      <c r="Q38" s="53">
        <v>0</v>
      </c>
      <c r="R38" s="53">
        <v>0</v>
      </c>
      <c r="S38" s="53">
        <v>2040</v>
      </c>
      <c r="T38" s="53">
        <v>800</v>
      </c>
      <c r="U38" s="53">
        <v>1240</v>
      </c>
      <c r="V38" s="19"/>
      <c r="W38" s="19"/>
      <c r="X38" s="19"/>
      <c r="Y38" s="19"/>
      <c r="Z38" s="19"/>
    </row>
    <row r="39" s="1" customFormat="1" ht="96" customHeight="1" spans="1:27">
      <c r="A39" s="29"/>
      <c r="B39" s="30" t="s">
        <v>196</v>
      </c>
      <c r="C39" s="31" t="s">
        <v>197</v>
      </c>
      <c r="D39" s="30" t="s">
        <v>198</v>
      </c>
      <c r="E39" s="30" t="s">
        <v>199</v>
      </c>
      <c r="F39" s="32" t="s">
        <v>88</v>
      </c>
      <c r="G39" s="30" t="s">
        <v>89</v>
      </c>
      <c r="H39" s="30" t="s">
        <v>90</v>
      </c>
      <c r="I39" s="30" t="s">
        <v>91</v>
      </c>
      <c r="J39" s="55">
        <v>199.6</v>
      </c>
      <c r="K39" s="55">
        <v>199.6</v>
      </c>
      <c r="L39" s="56">
        <v>153.96</v>
      </c>
      <c r="M39" s="56">
        <v>45.64</v>
      </c>
      <c r="N39" s="57"/>
      <c r="O39" s="57"/>
      <c r="P39" s="55"/>
      <c r="Q39" s="55"/>
      <c r="R39" s="55"/>
      <c r="S39" s="55"/>
      <c r="T39" s="55"/>
      <c r="U39" s="55"/>
      <c r="V39" s="64"/>
      <c r="W39" s="30">
        <v>340</v>
      </c>
      <c r="X39" s="30">
        <v>500</v>
      </c>
      <c r="Y39" s="30" t="s">
        <v>92</v>
      </c>
      <c r="Z39" s="30" t="s">
        <v>93</v>
      </c>
      <c r="AA39" s="26"/>
    </row>
    <row r="40" s="1" customFormat="1" ht="45" customHeight="1" spans="1:27">
      <c r="A40" s="20"/>
      <c r="B40" s="21" t="s">
        <v>200</v>
      </c>
      <c r="C40" s="23" t="s">
        <v>201</v>
      </c>
      <c r="D40" s="20" t="s">
        <v>86</v>
      </c>
      <c r="E40" s="21" t="s">
        <v>202</v>
      </c>
      <c r="F40" s="22" t="s">
        <v>88</v>
      </c>
      <c r="G40" s="21" t="s">
        <v>130</v>
      </c>
      <c r="H40" s="26" t="s">
        <v>131</v>
      </c>
      <c r="I40" s="26" t="s">
        <v>132</v>
      </c>
      <c r="J40" s="54">
        <v>300</v>
      </c>
      <c r="K40" s="54">
        <v>0</v>
      </c>
      <c r="L40" s="54"/>
      <c r="M40" s="54"/>
      <c r="N40" s="54"/>
      <c r="O40" s="54"/>
      <c r="P40" s="25"/>
      <c r="Q40" s="62"/>
      <c r="R40" s="63"/>
      <c r="S40" s="25">
        <v>300</v>
      </c>
      <c r="T40" s="25">
        <v>300</v>
      </c>
      <c r="U40" s="25"/>
      <c r="V40" s="61"/>
      <c r="W40" s="22">
        <v>140</v>
      </c>
      <c r="X40" s="22">
        <v>230</v>
      </c>
      <c r="Y40" s="27" t="s">
        <v>203</v>
      </c>
      <c r="Z40" s="21" t="s">
        <v>166</v>
      </c>
      <c r="AA40" s="26"/>
    </row>
    <row r="41" s="1" customFormat="1" ht="45" customHeight="1" spans="1:27">
      <c r="A41" s="20"/>
      <c r="B41" s="21" t="s">
        <v>204</v>
      </c>
      <c r="C41" s="27" t="s">
        <v>205</v>
      </c>
      <c r="D41" s="20" t="s">
        <v>186</v>
      </c>
      <c r="E41" s="21" t="s">
        <v>206</v>
      </c>
      <c r="F41" s="22" t="s">
        <v>88</v>
      </c>
      <c r="G41" s="21" t="s">
        <v>130</v>
      </c>
      <c r="H41" s="26" t="s">
        <v>131</v>
      </c>
      <c r="I41" s="26" t="s">
        <v>132</v>
      </c>
      <c r="J41" s="54">
        <v>200</v>
      </c>
      <c r="K41" s="54">
        <v>0</v>
      </c>
      <c r="L41" s="54"/>
      <c r="M41" s="54"/>
      <c r="N41" s="54"/>
      <c r="O41" s="54"/>
      <c r="P41" s="25"/>
      <c r="Q41" s="62"/>
      <c r="R41" s="63"/>
      <c r="S41" s="25">
        <v>200</v>
      </c>
      <c r="T41" s="25">
        <v>200</v>
      </c>
      <c r="U41" s="25"/>
      <c r="V41" s="61"/>
      <c r="W41" s="22">
        <v>35</v>
      </c>
      <c r="X41" s="22">
        <v>130</v>
      </c>
      <c r="Y41" s="27" t="s">
        <v>207</v>
      </c>
      <c r="Z41" s="21" t="s">
        <v>166</v>
      </c>
      <c r="AA41" s="26"/>
    </row>
    <row r="42" s="1" customFormat="1" ht="45" customHeight="1" spans="1:27">
      <c r="A42" s="20"/>
      <c r="B42" s="21" t="s">
        <v>208</v>
      </c>
      <c r="C42" s="23" t="s">
        <v>209</v>
      </c>
      <c r="D42" s="20" t="s">
        <v>210</v>
      </c>
      <c r="E42" s="21" t="s">
        <v>211</v>
      </c>
      <c r="F42" s="22" t="s">
        <v>88</v>
      </c>
      <c r="G42" s="21" t="s">
        <v>130</v>
      </c>
      <c r="H42" s="26" t="s">
        <v>131</v>
      </c>
      <c r="I42" s="26" t="s">
        <v>132</v>
      </c>
      <c r="J42" s="54">
        <v>100</v>
      </c>
      <c r="K42" s="54">
        <v>0</v>
      </c>
      <c r="L42" s="54"/>
      <c r="M42" s="54"/>
      <c r="N42" s="54"/>
      <c r="O42" s="54"/>
      <c r="P42" s="25"/>
      <c r="Q42" s="62"/>
      <c r="R42" s="63"/>
      <c r="S42" s="25">
        <v>100</v>
      </c>
      <c r="T42" s="25">
        <v>100</v>
      </c>
      <c r="U42" s="25"/>
      <c r="V42" s="61"/>
      <c r="W42" s="22">
        <v>80</v>
      </c>
      <c r="X42" s="22">
        <v>120</v>
      </c>
      <c r="Y42" s="27" t="s">
        <v>212</v>
      </c>
      <c r="Z42" s="21" t="s">
        <v>166</v>
      </c>
      <c r="AA42" s="26"/>
    </row>
    <row r="43" s="1" customFormat="1" ht="45" customHeight="1" spans="1:27">
      <c r="A43" s="20"/>
      <c r="B43" s="21" t="s">
        <v>213</v>
      </c>
      <c r="C43" s="23" t="s">
        <v>214</v>
      </c>
      <c r="D43" s="20" t="s">
        <v>96</v>
      </c>
      <c r="E43" s="21" t="s">
        <v>215</v>
      </c>
      <c r="F43" s="22" t="s">
        <v>88</v>
      </c>
      <c r="G43" s="21" t="s">
        <v>130</v>
      </c>
      <c r="H43" s="26" t="s">
        <v>131</v>
      </c>
      <c r="I43" s="26" t="s">
        <v>132</v>
      </c>
      <c r="J43" s="54">
        <v>200</v>
      </c>
      <c r="K43" s="54">
        <v>0</v>
      </c>
      <c r="L43" s="54"/>
      <c r="M43" s="54"/>
      <c r="N43" s="54"/>
      <c r="O43" s="54"/>
      <c r="P43" s="25"/>
      <c r="Q43" s="62"/>
      <c r="R43" s="25"/>
      <c r="S43" s="25">
        <v>200</v>
      </c>
      <c r="T43" s="25">
        <v>200</v>
      </c>
      <c r="U43" s="25"/>
      <c r="V43" s="61"/>
      <c r="W43" s="22">
        <v>105</v>
      </c>
      <c r="X43" s="22">
        <v>210</v>
      </c>
      <c r="Y43" s="27" t="s">
        <v>171</v>
      </c>
      <c r="Z43" s="21" t="s">
        <v>166</v>
      </c>
      <c r="AA43" s="26"/>
    </row>
    <row r="44" s="1" customFormat="1" ht="45" customHeight="1" spans="1:27">
      <c r="A44" s="20"/>
      <c r="B44" s="21" t="s">
        <v>216</v>
      </c>
      <c r="C44" s="33" t="s">
        <v>217</v>
      </c>
      <c r="D44" s="21" t="s">
        <v>86</v>
      </c>
      <c r="E44" s="21"/>
      <c r="F44" s="22" t="s">
        <v>88</v>
      </c>
      <c r="G44" s="21" t="s">
        <v>218</v>
      </c>
      <c r="H44" s="21" t="s">
        <v>219</v>
      </c>
      <c r="I44" s="21" t="s">
        <v>220</v>
      </c>
      <c r="J44" s="54">
        <v>500</v>
      </c>
      <c r="K44" s="54">
        <v>0</v>
      </c>
      <c r="L44" s="54"/>
      <c r="M44" s="54"/>
      <c r="N44" s="54"/>
      <c r="O44" s="54"/>
      <c r="P44" s="25"/>
      <c r="Q44" s="62"/>
      <c r="R44" s="62"/>
      <c r="S44" s="25">
        <v>500</v>
      </c>
      <c r="T44" s="25"/>
      <c r="U44" s="25">
        <v>500</v>
      </c>
      <c r="V44" s="61"/>
      <c r="W44" s="61">
        <v>1134</v>
      </c>
      <c r="X44" s="61">
        <v>1134</v>
      </c>
      <c r="Y44" s="61" t="s">
        <v>221</v>
      </c>
      <c r="Z44" s="61" t="s">
        <v>222</v>
      </c>
      <c r="AA44" s="26"/>
    </row>
    <row r="45" s="1" customFormat="1" ht="75" customHeight="1" spans="1:27">
      <c r="A45" s="20"/>
      <c r="B45" s="21" t="s">
        <v>223</v>
      </c>
      <c r="C45" s="34" t="s">
        <v>224</v>
      </c>
      <c r="D45" s="21" t="s">
        <v>86</v>
      </c>
      <c r="E45" s="21"/>
      <c r="F45" s="22" t="s">
        <v>88</v>
      </c>
      <c r="G45" s="21" t="s">
        <v>218</v>
      </c>
      <c r="H45" s="21" t="s">
        <v>219</v>
      </c>
      <c r="I45" s="21" t="s">
        <v>220</v>
      </c>
      <c r="J45" s="54">
        <v>450</v>
      </c>
      <c r="K45" s="54">
        <v>0</v>
      </c>
      <c r="L45" s="54"/>
      <c r="M45" s="54"/>
      <c r="N45" s="54"/>
      <c r="O45" s="54"/>
      <c r="P45" s="25"/>
      <c r="Q45" s="62"/>
      <c r="R45" s="62"/>
      <c r="S45" s="25">
        <v>450</v>
      </c>
      <c r="T45" s="25"/>
      <c r="U45" s="25">
        <v>450</v>
      </c>
      <c r="V45" s="61"/>
      <c r="W45" s="61">
        <v>1134</v>
      </c>
      <c r="X45" s="61">
        <v>1134</v>
      </c>
      <c r="Y45" s="61" t="s">
        <v>221</v>
      </c>
      <c r="Z45" s="61" t="s">
        <v>225</v>
      </c>
      <c r="AA45" s="26"/>
    </row>
    <row r="46" s="1" customFormat="1" ht="45" customHeight="1" spans="1:27">
      <c r="A46" s="20"/>
      <c r="B46" s="21" t="s">
        <v>226</v>
      </c>
      <c r="C46" s="21" t="s">
        <v>227</v>
      </c>
      <c r="D46" s="21" t="s">
        <v>181</v>
      </c>
      <c r="E46" s="21" t="s">
        <v>228</v>
      </c>
      <c r="F46" s="22" t="s">
        <v>88</v>
      </c>
      <c r="G46" s="21" t="s">
        <v>218</v>
      </c>
      <c r="H46" s="21" t="s">
        <v>219</v>
      </c>
      <c r="I46" s="21" t="s">
        <v>220</v>
      </c>
      <c r="J46" s="54">
        <v>290</v>
      </c>
      <c r="K46" s="54">
        <v>0</v>
      </c>
      <c r="L46" s="54"/>
      <c r="M46" s="54"/>
      <c r="N46" s="54"/>
      <c r="O46" s="54"/>
      <c r="P46" s="25"/>
      <c r="Q46" s="62"/>
      <c r="R46" s="62"/>
      <c r="S46" s="25">
        <v>290</v>
      </c>
      <c r="T46" s="25"/>
      <c r="U46" s="25">
        <v>290</v>
      </c>
      <c r="V46" s="26">
        <v>57</v>
      </c>
      <c r="W46" s="21">
        <v>198</v>
      </c>
      <c r="X46" s="21">
        <v>198</v>
      </c>
      <c r="Y46" s="21" t="s">
        <v>229</v>
      </c>
      <c r="Z46" s="21" t="s">
        <v>230</v>
      </c>
      <c r="AA46" s="26"/>
    </row>
    <row r="47" s="1" customFormat="1" ht="45" customHeight="1" spans="1:27">
      <c r="A47" s="20"/>
      <c r="B47" s="21" t="s">
        <v>231</v>
      </c>
      <c r="C47" s="27" t="s">
        <v>232</v>
      </c>
      <c r="D47" s="21" t="s">
        <v>186</v>
      </c>
      <c r="E47" s="21" t="s">
        <v>233</v>
      </c>
      <c r="F47" s="22" t="s">
        <v>88</v>
      </c>
      <c r="G47" s="21" t="s">
        <v>186</v>
      </c>
      <c r="H47" s="20" t="s">
        <v>234</v>
      </c>
      <c r="I47" s="20" t="s">
        <v>235</v>
      </c>
      <c r="J47" s="25">
        <v>66.56</v>
      </c>
      <c r="K47" s="25">
        <v>66.56</v>
      </c>
      <c r="L47" s="54"/>
      <c r="M47" s="54"/>
      <c r="N47" s="54"/>
      <c r="O47" s="25">
        <v>66.56</v>
      </c>
      <c r="P47" s="25"/>
      <c r="Q47" s="62"/>
      <c r="R47" s="62"/>
      <c r="S47" s="25"/>
      <c r="T47" s="25"/>
      <c r="U47" s="25"/>
      <c r="V47" s="21">
        <v>12</v>
      </c>
      <c r="W47" s="21">
        <v>39</v>
      </c>
      <c r="X47" s="21">
        <v>193</v>
      </c>
      <c r="Y47" s="61" t="s">
        <v>221</v>
      </c>
      <c r="Z47" s="61" t="s">
        <v>236</v>
      </c>
      <c r="AA47" s="26"/>
    </row>
    <row r="48" s="1" customFormat="1" ht="57" customHeight="1" spans="1:27">
      <c r="A48" s="20"/>
      <c r="B48" s="21" t="s">
        <v>237</v>
      </c>
      <c r="C48" s="27" t="s">
        <v>238</v>
      </c>
      <c r="D48" s="21" t="s">
        <v>86</v>
      </c>
      <c r="E48" s="21" t="s">
        <v>202</v>
      </c>
      <c r="F48" s="22" t="s">
        <v>88</v>
      </c>
      <c r="G48" s="21" t="s">
        <v>86</v>
      </c>
      <c r="H48" s="20" t="s">
        <v>239</v>
      </c>
      <c r="I48" s="20" t="s">
        <v>240</v>
      </c>
      <c r="J48" s="54">
        <v>643</v>
      </c>
      <c r="K48" s="54">
        <v>643</v>
      </c>
      <c r="L48" s="54">
        <v>0</v>
      </c>
      <c r="M48" s="54">
        <v>47</v>
      </c>
      <c r="N48" s="54"/>
      <c r="O48" s="54">
        <v>596</v>
      </c>
      <c r="P48" s="25"/>
      <c r="Q48" s="62"/>
      <c r="R48" s="62"/>
      <c r="S48" s="25"/>
      <c r="T48" s="25"/>
      <c r="U48" s="25"/>
      <c r="V48" s="61"/>
      <c r="W48" s="61">
        <v>2160</v>
      </c>
      <c r="X48" s="61">
        <v>2160</v>
      </c>
      <c r="Y48" s="61" t="s">
        <v>221</v>
      </c>
      <c r="Z48" s="61" t="s">
        <v>241</v>
      </c>
      <c r="AA48" s="26"/>
    </row>
    <row r="49" s="3" customFormat="1" ht="24" spans="1:26">
      <c r="A49" s="17" t="s">
        <v>24</v>
      </c>
      <c r="B49" s="18">
        <v>28</v>
      </c>
      <c r="C49" s="19"/>
      <c r="D49" s="19"/>
      <c r="E49" s="19"/>
      <c r="F49" s="19"/>
      <c r="G49" s="18"/>
      <c r="H49" s="19"/>
      <c r="I49" s="19"/>
      <c r="J49" s="53">
        <v>10662.9</v>
      </c>
      <c r="K49" s="53">
        <v>3362.9</v>
      </c>
      <c r="L49" s="53">
        <v>2987.68</v>
      </c>
      <c r="M49" s="53">
        <v>375.22</v>
      </c>
      <c r="N49" s="53">
        <v>0</v>
      </c>
      <c r="O49" s="53">
        <v>0</v>
      </c>
      <c r="P49" s="53">
        <v>0</v>
      </c>
      <c r="Q49" s="53">
        <v>0</v>
      </c>
      <c r="R49" s="53">
        <v>0</v>
      </c>
      <c r="S49" s="53">
        <v>7300</v>
      </c>
      <c r="T49" s="53">
        <v>7300</v>
      </c>
      <c r="U49" s="53">
        <v>0</v>
      </c>
      <c r="V49" s="19"/>
      <c r="W49" s="19"/>
      <c r="X49" s="19"/>
      <c r="Y49" s="19"/>
      <c r="Z49" s="19"/>
    </row>
    <row r="50" s="3" customFormat="1" ht="48" spans="1:26">
      <c r="A50" s="17" t="s">
        <v>25</v>
      </c>
      <c r="B50" s="18">
        <v>2</v>
      </c>
      <c r="C50" s="19"/>
      <c r="D50" s="19"/>
      <c r="E50" s="19"/>
      <c r="F50" s="19"/>
      <c r="G50" s="18"/>
      <c r="H50" s="19"/>
      <c r="I50" s="19"/>
      <c r="J50" s="53">
        <v>501.35</v>
      </c>
      <c r="K50" s="53">
        <v>501.35</v>
      </c>
      <c r="L50" s="53">
        <v>126.13</v>
      </c>
      <c r="M50" s="53">
        <v>375.22</v>
      </c>
      <c r="N50" s="53">
        <v>0</v>
      </c>
      <c r="O50" s="53">
        <v>0</v>
      </c>
      <c r="P50" s="53">
        <v>0</v>
      </c>
      <c r="Q50" s="53">
        <v>0</v>
      </c>
      <c r="R50" s="53">
        <v>0</v>
      </c>
      <c r="S50" s="53">
        <v>0</v>
      </c>
      <c r="T50" s="53">
        <v>0</v>
      </c>
      <c r="U50" s="53">
        <v>0</v>
      </c>
      <c r="V50" s="19"/>
      <c r="W50" s="19"/>
      <c r="X50" s="19"/>
      <c r="Y50" s="19"/>
      <c r="Z50" s="19"/>
    </row>
    <row r="51" s="1" customFormat="1" ht="99" customHeight="1" spans="1:27">
      <c r="A51" s="20"/>
      <c r="B51" s="21" t="s">
        <v>242</v>
      </c>
      <c r="C51" s="21" t="s">
        <v>243</v>
      </c>
      <c r="D51" s="21" t="s">
        <v>101</v>
      </c>
      <c r="E51" s="26"/>
      <c r="F51" s="22" t="s">
        <v>88</v>
      </c>
      <c r="G51" s="21" t="s">
        <v>89</v>
      </c>
      <c r="H51" s="21" t="s">
        <v>90</v>
      </c>
      <c r="I51" s="21" t="s">
        <v>91</v>
      </c>
      <c r="J51" s="54">
        <v>126.13</v>
      </c>
      <c r="K51" s="54">
        <v>126.13</v>
      </c>
      <c r="L51" s="54">
        <v>126.13</v>
      </c>
      <c r="M51" s="54"/>
      <c r="N51" s="54"/>
      <c r="O51" s="54"/>
      <c r="P51" s="25"/>
      <c r="Q51" s="62"/>
      <c r="R51" s="62"/>
      <c r="S51" s="25">
        <v>0</v>
      </c>
      <c r="T51" s="25"/>
      <c r="U51" s="25"/>
      <c r="V51" s="61"/>
      <c r="W51" s="35">
        <v>590</v>
      </c>
      <c r="X51" s="35">
        <v>590</v>
      </c>
      <c r="Y51" s="21" t="s">
        <v>105</v>
      </c>
      <c r="Z51" s="21" t="s">
        <v>244</v>
      </c>
      <c r="AA51" s="26"/>
    </row>
    <row r="52" s="1" customFormat="1" ht="114" customHeight="1" spans="1:27">
      <c r="A52" s="21"/>
      <c r="B52" s="21" t="s">
        <v>245</v>
      </c>
      <c r="C52" s="21" t="s">
        <v>246</v>
      </c>
      <c r="D52" s="21" t="s">
        <v>101</v>
      </c>
      <c r="E52" s="35"/>
      <c r="F52" s="21" t="s">
        <v>88</v>
      </c>
      <c r="G52" s="21" t="s">
        <v>89</v>
      </c>
      <c r="H52" s="21" t="s">
        <v>90</v>
      </c>
      <c r="I52" s="21" t="s">
        <v>91</v>
      </c>
      <c r="J52" s="25">
        <v>375.22</v>
      </c>
      <c r="K52" s="25">
        <v>375.22</v>
      </c>
      <c r="L52" s="54">
        <v>0</v>
      </c>
      <c r="M52" s="25">
        <v>375.22</v>
      </c>
      <c r="N52" s="54"/>
      <c r="O52" s="54"/>
      <c r="P52" s="25"/>
      <c r="Q52" s="25"/>
      <c r="R52" s="54"/>
      <c r="S52" s="25"/>
      <c r="T52" s="25"/>
      <c r="U52" s="25"/>
      <c r="V52" s="26"/>
      <c r="W52" s="35">
        <v>1000</v>
      </c>
      <c r="X52" s="35">
        <v>1000</v>
      </c>
      <c r="Y52" s="21" t="s">
        <v>105</v>
      </c>
      <c r="Z52" s="21" t="s">
        <v>247</v>
      </c>
      <c r="AA52" s="20"/>
    </row>
    <row r="53" s="3" customFormat="1" ht="39" customHeight="1" spans="1:26">
      <c r="A53" s="17" t="s">
        <v>26</v>
      </c>
      <c r="B53" s="18">
        <v>23</v>
      </c>
      <c r="C53" s="19"/>
      <c r="D53" s="19"/>
      <c r="E53" s="19"/>
      <c r="F53" s="19"/>
      <c r="G53" s="18"/>
      <c r="H53" s="19"/>
      <c r="I53" s="19"/>
      <c r="J53" s="53">
        <v>9860.55</v>
      </c>
      <c r="K53" s="53">
        <v>2760.55</v>
      </c>
      <c r="L53" s="53">
        <v>2760.55</v>
      </c>
      <c r="M53" s="53">
        <v>0</v>
      </c>
      <c r="N53" s="53">
        <v>0</v>
      </c>
      <c r="O53" s="53">
        <v>0</v>
      </c>
      <c r="P53" s="53">
        <v>0</v>
      </c>
      <c r="Q53" s="53">
        <v>0</v>
      </c>
      <c r="R53" s="53">
        <v>0</v>
      </c>
      <c r="S53" s="53">
        <v>7100</v>
      </c>
      <c r="T53" s="53">
        <v>7100</v>
      </c>
      <c r="U53" s="53">
        <v>0</v>
      </c>
      <c r="V53" s="19"/>
      <c r="W53" s="19"/>
      <c r="X53" s="19"/>
      <c r="Y53" s="19"/>
      <c r="Z53" s="19"/>
    </row>
    <row r="54" s="1" customFormat="1" ht="45" customHeight="1" spans="1:27">
      <c r="A54" s="29"/>
      <c r="B54" s="30" t="s">
        <v>248</v>
      </c>
      <c r="C54" s="36" t="s">
        <v>249</v>
      </c>
      <c r="D54" s="37" t="s">
        <v>186</v>
      </c>
      <c r="E54" s="30" t="s">
        <v>250</v>
      </c>
      <c r="F54" s="32" t="s">
        <v>88</v>
      </c>
      <c r="G54" s="30" t="s">
        <v>130</v>
      </c>
      <c r="H54" s="38" t="s">
        <v>131</v>
      </c>
      <c r="I54" s="38" t="s">
        <v>132</v>
      </c>
      <c r="J54" s="57">
        <v>100</v>
      </c>
      <c r="K54" s="57">
        <v>0</v>
      </c>
      <c r="L54" s="57"/>
      <c r="M54" s="57"/>
      <c r="N54" s="57"/>
      <c r="O54" s="57"/>
      <c r="P54" s="55"/>
      <c r="Q54" s="65"/>
      <c r="R54" s="66"/>
      <c r="S54" s="55">
        <v>100</v>
      </c>
      <c r="T54" s="55">
        <v>100</v>
      </c>
      <c r="U54" s="55"/>
      <c r="V54" s="64"/>
      <c r="W54" s="37">
        <v>70</v>
      </c>
      <c r="X54" s="37">
        <v>216</v>
      </c>
      <c r="Y54" s="37" t="s">
        <v>251</v>
      </c>
      <c r="Z54" s="30" t="s">
        <v>166</v>
      </c>
      <c r="AA54" s="26"/>
    </row>
    <row r="55" s="1" customFormat="1" ht="45" customHeight="1" spans="1:27">
      <c r="A55" s="35"/>
      <c r="B55" s="21" t="s">
        <v>252</v>
      </c>
      <c r="C55" s="23" t="s">
        <v>253</v>
      </c>
      <c r="D55" s="20" t="s">
        <v>254</v>
      </c>
      <c r="E55" s="21" t="s">
        <v>255</v>
      </c>
      <c r="F55" s="22" t="s">
        <v>88</v>
      </c>
      <c r="G55" s="21" t="s">
        <v>130</v>
      </c>
      <c r="H55" s="26" t="s">
        <v>131</v>
      </c>
      <c r="I55" s="26" t="s">
        <v>132</v>
      </c>
      <c r="J55" s="54">
        <v>200</v>
      </c>
      <c r="K55" s="54">
        <v>0</v>
      </c>
      <c r="L55" s="54"/>
      <c r="M55" s="54"/>
      <c r="N55" s="54"/>
      <c r="O55" s="54"/>
      <c r="P55" s="25"/>
      <c r="Q55" s="62"/>
      <c r="R55" s="63"/>
      <c r="S55" s="25">
        <v>200</v>
      </c>
      <c r="T55" s="25">
        <v>200</v>
      </c>
      <c r="U55" s="25"/>
      <c r="V55" s="61"/>
      <c r="W55" s="20">
        <v>200</v>
      </c>
      <c r="X55" s="20">
        <v>500</v>
      </c>
      <c r="Y55" s="27" t="s">
        <v>143</v>
      </c>
      <c r="Z55" s="27" t="s">
        <v>256</v>
      </c>
      <c r="AA55" s="26"/>
    </row>
    <row r="56" s="1" customFormat="1" ht="115" customHeight="1" spans="1:27">
      <c r="A56" s="20"/>
      <c r="B56" s="21" t="s">
        <v>257</v>
      </c>
      <c r="C56" s="21" t="s">
        <v>258</v>
      </c>
      <c r="D56" s="21" t="s">
        <v>101</v>
      </c>
      <c r="E56" s="26"/>
      <c r="F56" s="22" t="s">
        <v>88</v>
      </c>
      <c r="G56" s="21" t="s">
        <v>89</v>
      </c>
      <c r="H56" s="21" t="s">
        <v>90</v>
      </c>
      <c r="I56" s="21" t="s">
        <v>91</v>
      </c>
      <c r="J56" s="54">
        <v>187.64</v>
      </c>
      <c r="K56" s="54">
        <v>187.64</v>
      </c>
      <c r="L56" s="54">
        <v>187.64</v>
      </c>
      <c r="M56" s="54"/>
      <c r="N56" s="54"/>
      <c r="O56" s="54"/>
      <c r="P56" s="25"/>
      <c r="Q56" s="62"/>
      <c r="R56" s="62"/>
      <c r="S56" s="25">
        <v>0</v>
      </c>
      <c r="T56" s="25"/>
      <c r="U56" s="25"/>
      <c r="V56" s="61"/>
      <c r="W56" s="35">
        <v>1000</v>
      </c>
      <c r="X56" s="35">
        <v>1000</v>
      </c>
      <c r="Y56" s="21" t="s">
        <v>105</v>
      </c>
      <c r="Z56" s="21" t="s">
        <v>259</v>
      </c>
      <c r="AA56" s="67"/>
    </row>
    <row r="57" s="1" customFormat="1" ht="115" customHeight="1" spans="1:27">
      <c r="A57" s="20"/>
      <c r="B57" s="21" t="s">
        <v>260</v>
      </c>
      <c r="C57" s="21" t="s">
        <v>261</v>
      </c>
      <c r="D57" s="21" t="s">
        <v>101</v>
      </c>
      <c r="E57" s="21"/>
      <c r="F57" s="22" t="s">
        <v>88</v>
      </c>
      <c r="G57" s="21" t="s">
        <v>89</v>
      </c>
      <c r="H57" s="21" t="s">
        <v>90</v>
      </c>
      <c r="I57" s="21" t="s">
        <v>91</v>
      </c>
      <c r="J57" s="54">
        <v>192.38</v>
      </c>
      <c r="K57" s="54">
        <v>192.38</v>
      </c>
      <c r="L57" s="54">
        <v>192.38</v>
      </c>
      <c r="M57" s="54"/>
      <c r="N57" s="54"/>
      <c r="O57" s="54"/>
      <c r="P57" s="25"/>
      <c r="Q57" s="62"/>
      <c r="R57" s="62"/>
      <c r="S57" s="25">
        <v>0</v>
      </c>
      <c r="T57" s="25"/>
      <c r="U57" s="25"/>
      <c r="V57" s="61"/>
      <c r="W57" s="35">
        <v>1340</v>
      </c>
      <c r="X57" s="35">
        <v>1340</v>
      </c>
      <c r="Y57" s="21" t="s">
        <v>105</v>
      </c>
      <c r="Z57" s="21" t="s">
        <v>262</v>
      </c>
      <c r="AA57" s="67"/>
    </row>
    <row r="58" s="1" customFormat="1" ht="115" customHeight="1" spans="1:27">
      <c r="A58" s="20"/>
      <c r="B58" s="21" t="s">
        <v>263</v>
      </c>
      <c r="C58" s="21" t="s">
        <v>264</v>
      </c>
      <c r="D58" s="21" t="s">
        <v>101</v>
      </c>
      <c r="E58" s="26"/>
      <c r="F58" s="22" t="s">
        <v>88</v>
      </c>
      <c r="G58" s="21" t="s">
        <v>89</v>
      </c>
      <c r="H58" s="21" t="s">
        <v>90</v>
      </c>
      <c r="I58" s="21" t="s">
        <v>91</v>
      </c>
      <c r="J58" s="25">
        <v>880.53</v>
      </c>
      <c r="K58" s="25">
        <v>880.53</v>
      </c>
      <c r="L58" s="25">
        <v>880.53</v>
      </c>
      <c r="M58" s="54"/>
      <c r="N58" s="54"/>
      <c r="O58" s="54"/>
      <c r="P58" s="25"/>
      <c r="Q58" s="62"/>
      <c r="R58" s="62"/>
      <c r="S58" s="25">
        <v>0</v>
      </c>
      <c r="T58" s="25"/>
      <c r="U58" s="25"/>
      <c r="V58" s="61"/>
      <c r="W58" s="35">
        <v>500</v>
      </c>
      <c r="X58" s="35">
        <v>500</v>
      </c>
      <c r="Y58" s="21" t="s">
        <v>105</v>
      </c>
      <c r="Z58" s="21" t="s">
        <v>265</v>
      </c>
      <c r="AA58" s="67"/>
    </row>
    <row r="59" s="1" customFormat="1" ht="102" customHeight="1" spans="1:27">
      <c r="A59" s="20"/>
      <c r="B59" s="21" t="s">
        <v>266</v>
      </c>
      <c r="C59" s="21" t="s">
        <v>267</v>
      </c>
      <c r="D59" s="21" t="s">
        <v>101</v>
      </c>
      <c r="E59" s="26"/>
      <c r="F59" s="22" t="s">
        <v>88</v>
      </c>
      <c r="G59" s="21" t="s">
        <v>268</v>
      </c>
      <c r="H59" s="21" t="s">
        <v>269</v>
      </c>
      <c r="I59" s="21" t="s">
        <v>270</v>
      </c>
      <c r="J59" s="54">
        <v>1500</v>
      </c>
      <c r="K59" s="54">
        <v>1500</v>
      </c>
      <c r="L59" s="54">
        <v>1500</v>
      </c>
      <c r="M59" s="54"/>
      <c r="N59" s="54"/>
      <c r="O59" s="54"/>
      <c r="P59" s="25"/>
      <c r="Q59" s="62"/>
      <c r="R59" s="62"/>
      <c r="S59" s="25">
        <v>0</v>
      </c>
      <c r="T59" s="25"/>
      <c r="U59" s="25"/>
      <c r="V59" s="26"/>
      <c r="W59" s="61">
        <v>1000</v>
      </c>
      <c r="X59" s="61">
        <v>1000</v>
      </c>
      <c r="Y59" s="61" t="s">
        <v>271</v>
      </c>
      <c r="Z59" s="61" t="s">
        <v>272</v>
      </c>
      <c r="AA59" s="26"/>
    </row>
    <row r="60" s="1" customFormat="1" ht="45" customHeight="1" spans="1:27">
      <c r="A60" s="20"/>
      <c r="B60" s="21" t="s">
        <v>273</v>
      </c>
      <c r="C60" s="27" t="s">
        <v>274</v>
      </c>
      <c r="D60" s="20" t="s">
        <v>86</v>
      </c>
      <c r="E60" s="21" t="s">
        <v>275</v>
      </c>
      <c r="F60" s="22" t="s">
        <v>88</v>
      </c>
      <c r="G60" s="21" t="s">
        <v>130</v>
      </c>
      <c r="H60" s="26" t="s">
        <v>131</v>
      </c>
      <c r="I60" s="26" t="s">
        <v>132</v>
      </c>
      <c r="J60" s="54">
        <v>100</v>
      </c>
      <c r="K60" s="54">
        <v>0</v>
      </c>
      <c r="L60" s="54"/>
      <c r="M60" s="54"/>
      <c r="N60" s="54"/>
      <c r="O60" s="54"/>
      <c r="P60" s="25"/>
      <c r="Q60" s="62"/>
      <c r="R60" s="63"/>
      <c r="S60" s="25">
        <v>100</v>
      </c>
      <c r="T60" s="25">
        <v>100</v>
      </c>
      <c r="U60" s="25"/>
      <c r="V60" s="61"/>
      <c r="W60" s="22">
        <v>40</v>
      </c>
      <c r="X60" s="22">
        <v>60</v>
      </c>
      <c r="Y60" s="27" t="s">
        <v>276</v>
      </c>
      <c r="Z60" s="21" t="s">
        <v>166</v>
      </c>
      <c r="AA60" s="26"/>
    </row>
    <row r="61" s="1" customFormat="1" ht="45" customHeight="1" spans="1:27">
      <c r="A61" s="20"/>
      <c r="B61" s="21" t="s">
        <v>277</v>
      </c>
      <c r="C61" s="27" t="s">
        <v>278</v>
      </c>
      <c r="D61" s="20" t="s">
        <v>86</v>
      </c>
      <c r="E61" s="21" t="s">
        <v>87</v>
      </c>
      <c r="F61" s="22" t="s">
        <v>88</v>
      </c>
      <c r="G61" s="21" t="s">
        <v>130</v>
      </c>
      <c r="H61" s="26" t="s">
        <v>131</v>
      </c>
      <c r="I61" s="26" t="s">
        <v>132</v>
      </c>
      <c r="J61" s="54">
        <v>100</v>
      </c>
      <c r="K61" s="54">
        <v>0</v>
      </c>
      <c r="L61" s="54"/>
      <c r="M61" s="54"/>
      <c r="N61" s="54"/>
      <c r="O61" s="54"/>
      <c r="P61" s="25"/>
      <c r="Q61" s="62"/>
      <c r="R61" s="63"/>
      <c r="S61" s="25">
        <v>100</v>
      </c>
      <c r="T61" s="25">
        <v>100</v>
      </c>
      <c r="U61" s="25"/>
      <c r="V61" s="61"/>
      <c r="W61" s="22">
        <v>60</v>
      </c>
      <c r="X61" s="22">
        <v>150</v>
      </c>
      <c r="Y61" s="27" t="s">
        <v>203</v>
      </c>
      <c r="Z61" s="21" t="s">
        <v>166</v>
      </c>
      <c r="AA61" s="26"/>
    </row>
    <row r="62" s="1" customFormat="1" ht="45" customHeight="1" spans="1:27">
      <c r="A62" s="20"/>
      <c r="B62" s="21" t="s">
        <v>279</v>
      </c>
      <c r="C62" s="23" t="s">
        <v>280</v>
      </c>
      <c r="D62" s="20" t="s">
        <v>86</v>
      </c>
      <c r="E62" s="21" t="s">
        <v>87</v>
      </c>
      <c r="F62" s="22" t="s">
        <v>88</v>
      </c>
      <c r="G62" s="21" t="s">
        <v>130</v>
      </c>
      <c r="H62" s="26" t="s">
        <v>131</v>
      </c>
      <c r="I62" s="26" t="s">
        <v>132</v>
      </c>
      <c r="J62" s="54">
        <v>150</v>
      </c>
      <c r="K62" s="54">
        <v>0</v>
      </c>
      <c r="L62" s="54"/>
      <c r="M62" s="54"/>
      <c r="N62" s="54"/>
      <c r="O62" s="54"/>
      <c r="P62" s="25"/>
      <c r="Q62" s="62"/>
      <c r="R62" s="63"/>
      <c r="S62" s="25">
        <v>150</v>
      </c>
      <c r="T62" s="25">
        <v>150</v>
      </c>
      <c r="U62" s="25"/>
      <c r="V62" s="61"/>
      <c r="W62" s="22">
        <v>50</v>
      </c>
      <c r="X62" s="22">
        <v>145</v>
      </c>
      <c r="Y62" s="27" t="s">
        <v>143</v>
      </c>
      <c r="Z62" s="21" t="s">
        <v>166</v>
      </c>
      <c r="AA62" s="26"/>
    </row>
    <row r="63" s="1" customFormat="1" ht="45" customHeight="1" spans="1:27">
      <c r="A63" s="20"/>
      <c r="B63" s="21" t="s">
        <v>281</v>
      </c>
      <c r="C63" s="27" t="s">
        <v>282</v>
      </c>
      <c r="D63" s="20" t="s">
        <v>283</v>
      </c>
      <c r="E63" s="21" t="s">
        <v>284</v>
      </c>
      <c r="F63" s="22" t="s">
        <v>88</v>
      </c>
      <c r="G63" s="21" t="s">
        <v>130</v>
      </c>
      <c r="H63" s="26" t="s">
        <v>131</v>
      </c>
      <c r="I63" s="26" t="s">
        <v>132</v>
      </c>
      <c r="J63" s="54">
        <v>150</v>
      </c>
      <c r="K63" s="54">
        <v>0</v>
      </c>
      <c r="L63" s="54"/>
      <c r="M63" s="54"/>
      <c r="N63" s="54"/>
      <c r="O63" s="54"/>
      <c r="P63" s="25"/>
      <c r="Q63" s="62"/>
      <c r="R63" s="63"/>
      <c r="S63" s="25">
        <v>150</v>
      </c>
      <c r="T63" s="25">
        <v>150</v>
      </c>
      <c r="U63" s="25"/>
      <c r="V63" s="61"/>
      <c r="W63" s="20">
        <v>95</v>
      </c>
      <c r="X63" s="20">
        <v>186</v>
      </c>
      <c r="Y63" s="20" t="s">
        <v>285</v>
      </c>
      <c r="Z63" s="21" t="s">
        <v>166</v>
      </c>
      <c r="AA63" s="26"/>
    </row>
    <row r="64" s="1" customFormat="1" ht="45" customHeight="1" spans="1:27">
      <c r="A64" s="20"/>
      <c r="B64" s="21" t="s">
        <v>286</v>
      </c>
      <c r="C64" s="23" t="s">
        <v>287</v>
      </c>
      <c r="D64" s="20" t="s">
        <v>288</v>
      </c>
      <c r="E64" s="21" t="s">
        <v>289</v>
      </c>
      <c r="F64" s="22" t="s">
        <v>88</v>
      </c>
      <c r="G64" s="21" t="s">
        <v>130</v>
      </c>
      <c r="H64" s="26" t="s">
        <v>131</v>
      </c>
      <c r="I64" s="26" t="s">
        <v>132</v>
      </c>
      <c r="J64" s="54">
        <v>200</v>
      </c>
      <c r="K64" s="54">
        <v>0</v>
      </c>
      <c r="L64" s="54"/>
      <c r="M64" s="54"/>
      <c r="N64" s="54"/>
      <c r="O64" s="54"/>
      <c r="P64" s="25"/>
      <c r="Q64" s="62"/>
      <c r="R64" s="63"/>
      <c r="S64" s="25">
        <v>200</v>
      </c>
      <c r="T64" s="25">
        <v>200</v>
      </c>
      <c r="U64" s="25"/>
      <c r="V64" s="61"/>
      <c r="W64" s="22">
        <v>70</v>
      </c>
      <c r="X64" s="22">
        <v>130</v>
      </c>
      <c r="Y64" s="27" t="s">
        <v>171</v>
      </c>
      <c r="Z64" s="21" t="s">
        <v>166</v>
      </c>
      <c r="AA64" s="26"/>
    </row>
    <row r="65" s="1" customFormat="1" ht="45" customHeight="1" spans="1:27">
      <c r="A65" s="20"/>
      <c r="B65" s="21" t="s">
        <v>290</v>
      </c>
      <c r="C65" s="23" t="s">
        <v>291</v>
      </c>
      <c r="D65" s="20" t="s">
        <v>292</v>
      </c>
      <c r="E65" s="21" t="s">
        <v>293</v>
      </c>
      <c r="F65" s="22" t="s">
        <v>88</v>
      </c>
      <c r="G65" s="21" t="s">
        <v>130</v>
      </c>
      <c r="H65" s="26" t="s">
        <v>131</v>
      </c>
      <c r="I65" s="26" t="s">
        <v>132</v>
      </c>
      <c r="J65" s="54">
        <v>100</v>
      </c>
      <c r="K65" s="54">
        <v>0</v>
      </c>
      <c r="L65" s="54"/>
      <c r="M65" s="54"/>
      <c r="N65" s="54"/>
      <c r="O65" s="54"/>
      <c r="P65" s="25"/>
      <c r="Q65" s="62"/>
      <c r="R65" s="63"/>
      <c r="S65" s="25">
        <v>100</v>
      </c>
      <c r="T65" s="25">
        <v>100</v>
      </c>
      <c r="U65" s="25"/>
      <c r="V65" s="61"/>
      <c r="W65" s="22">
        <v>80</v>
      </c>
      <c r="X65" s="22">
        <v>165</v>
      </c>
      <c r="Y65" s="27" t="s">
        <v>294</v>
      </c>
      <c r="Z65" s="21" t="s">
        <v>166</v>
      </c>
      <c r="AA65" s="26"/>
    </row>
    <row r="66" s="1" customFormat="1" ht="45" customHeight="1" spans="1:27">
      <c r="A66" s="20"/>
      <c r="B66" s="21" t="s">
        <v>295</v>
      </c>
      <c r="C66" s="27" t="s">
        <v>296</v>
      </c>
      <c r="D66" s="20" t="s">
        <v>186</v>
      </c>
      <c r="E66" s="21" t="s">
        <v>187</v>
      </c>
      <c r="F66" s="22" t="s">
        <v>88</v>
      </c>
      <c r="G66" s="21" t="s">
        <v>130</v>
      </c>
      <c r="H66" s="26" t="s">
        <v>131</v>
      </c>
      <c r="I66" s="26" t="s">
        <v>132</v>
      </c>
      <c r="J66" s="54">
        <v>100</v>
      </c>
      <c r="K66" s="54">
        <v>0</v>
      </c>
      <c r="L66" s="54"/>
      <c r="M66" s="54"/>
      <c r="N66" s="54"/>
      <c r="O66" s="54"/>
      <c r="P66" s="25"/>
      <c r="Q66" s="62"/>
      <c r="R66" s="63"/>
      <c r="S66" s="25">
        <v>100</v>
      </c>
      <c r="T66" s="25">
        <v>100</v>
      </c>
      <c r="U66" s="25"/>
      <c r="V66" s="61"/>
      <c r="W66" s="22">
        <v>35</v>
      </c>
      <c r="X66" s="22">
        <v>90</v>
      </c>
      <c r="Y66" s="27" t="s">
        <v>297</v>
      </c>
      <c r="Z66" s="21" t="s">
        <v>166</v>
      </c>
      <c r="AA66" s="26"/>
    </row>
    <row r="67" s="1" customFormat="1" ht="45" customHeight="1" spans="1:27">
      <c r="A67" s="20"/>
      <c r="B67" s="21" t="s">
        <v>298</v>
      </c>
      <c r="C67" s="68" t="s">
        <v>299</v>
      </c>
      <c r="D67" s="20" t="s">
        <v>186</v>
      </c>
      <c r="E67" s="21" t="s">
        <v>300</v>
      </c>
      <c r="F67" s="22" t="s">
        <v>88</v>
      </c>
      <c r="G67" s="21" t="s">
        <v>130</v>
      </c>
      <c r="H67" s="26" t="s">
        <v>131</v>
      </c>
      <c r="I67" s="26" t="s">
        <v>132</v>
      </c>
      <c r="J67" s="54">
        <v>100</v>
      </c>
      <c r="K67" s="54">
        <v>0</v>
      </c>
      <c r="L67" s="54"/>
      <c r="M67" s="54"/>
      <c r="N67" s="54"/>
      <c r="O67" s="54"/>
      <c r="P67" s="25"/>
      <c r="Q67" s="62"/>
      <c r="R67" s="63"/>
      <c r="S67" s="25">
        <v>100</v>
      </c>
      <c r="T67" s="25">
        <v>100</v>
      </c>
      <c r="U67" s="25"/>
      <c r="V67" s="61"/>
      <c r="W67" s="22">
        <v>65</v>
      </c>
      <c r="X67" s="22">
        <v>105</v>
      </c>
      <c r="Y67" s="27" t="s">
        <v>297</v>
      </c>
      <c r="Z67" s="21" t="s">
        <v>166</v>
      </c>
      <c r="AA67" s="26"/>
    </row>
    <row r="68" s="1" customFormat="1" ht="45" customHeight="1" spans="1:27">
      <c r="A68" s="20"/>
      <c r="B68" s="21" t="s">
        <v>301</v>
      </c>
      <c r="C68" s="23" t="s">
        <v>302</v>
      </c>
      <c r="D68" s="20" t="s">
        <v>210</v>
      </c>
      <c r="E68" s="21" t="s">
        <v>303</v>
      </c>
      <c r="F68" s="22" t="s">
        <v>88</v>
      </c>
      <c r="G68" s="21" t="s">
        <v>130</v>
      </c>
      <c r="H68" s="26" t="s">
        <v>131</v>
      </c>
      <c r="I68" s="26" t="s">
        <v>132</v>
      </c>
      <c r="J68" s="54">
        <v>200</v>
      </c>
      <c r="K68" s="54">
        <v>0</v>
      </c>
      <c r="L68" s="54"/>
      <c r="M68" s="54"/>
      <c r="N68" s="54"/>
      <c r="O68" s="54"/>
      <c r="P68" s="25"/>
      <c r="Q68" s="62"/>
      <c r="R68" s="73"/>
      <c r="S68" s="25">
        <v>200</v>
      </c>
      <c r="T68" s="25">
        <v>200</v>
      </c>
      <c r="U68" s="25"/>
      <c r="V68" s="61"/>
      <c r="W68" s="22">
        <v>7</v>
      </c>
      <c r="X68" s="22">
        <v>12</v>
      </c>
      <c r="Y68" s="27" t="s">
        <v>304</v>
      </c>
      <c r="Z68" s="21" t="s">
        <v>166</v>
      </c>
      <c r="AA68" s="26"/>
    </row>
    <row r="69" s="1" customFormat="1" ht="45" customHeight="1" spans="1:27">
      <c r="A69" s="20"/>
      <c r="B69" s="21" t="s">
        <v>305</v>
      </c>
      <c r="C69" s="23" t="s">
        <v>306</v>
      </c>
      <c r="D69" s="20" t="s">
        <v>101</v>
      </c>
      <c r="E69" s="20" t="s">
        <v>307</v>
      </c>
      <c r="F69" s="22" t="s">
        <v>88</v>
      </c>
      <c r="G69" s="21" t="s">
        <v>130</v>
      </c>
      <c r="H69" s="26" t="s">
        <v>131</v>
      </c>
      <c r="I69" s="26" t="s">
        <v>132</v>
      </c>
      <c r="J69" s="54">
        <v>300</v>
      </c>
      <c r="K69" s="54">
        <v>0</v>
      </c>
      <c r="L69" s="54"/>
      <c r="M69" s="54"/>
      <c r="N69" s="54"/>
      <c r="O69" s="54"/>
      <c r="P69" s="25"/>
      <c r="Q69" s="62"/>
      <c r="R69" s="63"/>
      <c r="S69" s="25">
        <v>300</v>
      </c>
      <c r="T69" s="25">
        <v>300</v>
      </c>
      <c r="U69" s="25"/>
      <c r="V69" s="61"/>
      <c r="W69" s="22">
        <v>10</v>
      </c>
      <c r="X69" s="20">
        <v>50</v>
      </c>
      <c r="Y69" s="27" t="s">
        <v>304</v>
      </c>
      <c r="Z69" s="21" t="s">
        <v>308</v>
      </c>
      <c r="AA69" s="26"/>
    </row>
    <row r="70" s="1" customFormat="1" ht="45" customHeight="1" spans="1:27">
      <c r="A70" s="20"/>
      <c r="B70" s="21" t="s">
        <v>309</v>
      </c>
      <c r="C70" s="27" t="s">
        <v>310</v>
      </c>
      <c r="D70" s="20" t="s">
        <v>288</v>
      </c>
      <c r="E70" s="21" t="s">
        <v>289</v>
      </c>
      <c r="F70" s="22" t="s">
        <v>88</v>
      </c>
      <c r="G70" s="21" t="s">
        <v>130</v>
      </c>
      <c r="H70" s="26" t="s">
        <v>131</v>
      </c>
      <c r="I70" s="26" t="s">
        <v>132</v>
      </c>
      <c r="J70" s="54">
        <v>850</v>
      </c>
      <c r="K70" s="54">
        <v>0</v>
      </c>
      <c r="L70" s="54"/>
      <c r="M70" s="54"/>
      <c r="N70" s="54"/>
      <c r="O70" s="54"/>
      <c r="P70" s="25"/>
      <c r="Q70" s="62"/>
      <c r="R70" s="63"/>
      <c r="S70" s="25">
        <v>850</v>
      </c>
      <c r="T70" s="25">
        <v>850</v>
      </c>
      <c r="U70" s="25"/>
      <c r="V70" s="61"/>
      <c r="W70" s="20">
        <v>45</v>
      </c>
      <c r="X70" s="20">
        <v>80</v>
      </c>
      <c r="Y70" s="27" t="s">
        <v>304</v>
      </c>
      <c r="Z70" s="27" t="s">
        <v>308</v>
      </c>
      <c r="AA70" s="26"/>
    </row>
    <row r="71" s="1" customFormat="1" ht="45" customHeight="1" spans="1:27">
      <c r="A71" s="20"/>
      <c r="B71" s="21" t="s">
        <v>311</v>
      </c>
      <c r="C71" s="27" t="s">
        <v>312</v>
      </c>
      <c r="D71" s="20" t="s">
        <v>101</v>
      </c>
      <c r="E71" s="21" t="s">
        <v>313</v>
      </c>
      <c r="F71" s="22" t="s">
        <v>88</v>
      </c>
      <c r="G71" s="21" t="s">
        <v>130</v>
      </c>
      <c r="H71" s="26" t="s">
        <v>131</v>
      </c>
      <c r="I71" s="26" t="s">
        <v>132</v>
      </c>
      <c r="J71" s="54">
        <v>1600</v>
      </c>
      <c r="K71" s="54">
        <v>0</v>
      </c>
      <c r="L71" s="54"/>
      <c r="M71" s="54"/>
      <c r="N71" s="54"/>
      <c r="O71" s="54"/>
      <c r="P71" s="25"/>
      <c r="Q71" s="62"/>
      <c r="R71" s="63"/>
      <c r="S71" s="25">
        <v>1600</v>
      </c>
      <c r="T71" s="25">
        <v>1600</v>
      </c>
      <c r="U71" s="25"/>
      <c r="V71" s="61"/>
      <c r="W71" s="20">
        <v>15</v>
      </c>
      <c r="X71" s="20">
        <v>30</v>
      </c>
      <c r="Y71" s="27" t="s">
        <v>304</v>
      </c>
      <c r="Z71" s="27" t="s">
        <v>308</v>
      </c>
      <c r="AA71" s="26"/>
    </row>
    <row r="72" s="1" customFormat="1" ht="45" customHeight="1" spans="1:27">
      <c r="A72" s="20"/>
      <c r="B72" s="21" t="s">
        <v>314</v>
      </c>
      <c r="C72" s="27" t="s">
        <v>315</v>
      </c>
      <c r="D72" s="20" t="s">
        <v>283</v>
      </c>
      <c r="E72" s="21"/>
      <c r="F72" s="22" t="s">
        <v>88</v>
      </c>
      <c r="G72" s="21" t="s">
        <v>130</v>
      </c>
      <c r="H72" s="26" t="s">
        <v>131</v>
      </c>
      <c r="I72" s="26" t="s">
        <v>132</v>
      </c>
      <c r="J72" s="54">
        <v>300</v>
      </c>
      <c r="K72" s="54">
        <v>0</v>
      </c>
      <c r="L72" s="54"/>
      <c r="M72" s="54"/>
      <c r="N72" s="54"/>
      <c r="O72" s="54"/>
      <c r="P72" s="25"/>
      <c r="Q72" s="62"/>
      <c r="R72" s="63"/>
      <c r="S72" s="25">
        <v>300</v>
      </c>
      <c r="T72" s="25">
        <v>300</v>
      </c>
      <c r="U72" s="25"/>
      <c r="V72" s="61"/>
      <c r="W72" s="20">
        <v>40</v>
      </c>
      <c r="X72" s="20">
        <v>100</v>
      </c>
      <c r="Y72" s="27" t="s">
        <v>304</v>
      </c>
      <c r="Z72" s="27" t="s">
        <v>308</v>
      </c>
      <c r="AA72" s="26"/>
    </row>
    <row r="73" s="1" customFormat="1" ht="45" customHeight="1" spans="1:27">
      <c r="A73" s="20"/>
      <c r="B73" s="21" t="s">
        <v>316</v>
      </c>
      <c r="C73" s="27" t="s">
        <v>317</v>
      </c>
      <c r="D73" s="20" t="s">
        <v>198</v>
      </c>
      <c r="E73" s="21" t="s">
        <v>318</v>
      </c>
      <c r="F73" s="22" t="s">
        <v>88</v>
      </c>
      <c r="G73" s="21" t="s">
        <v>130</v>
      </c>
      <c r="H73" s="26" t="s">
        <v>131</v>
      </c>
      <c r="I73" s="26" t="s">
        <v>132</v>
      </c>
      <c r="J73" s="54">
        <v>900</v>
      </c>
      <c r="K73" s="54">
        <v>0</v>
      </c>
      <c r="L73" s="54"/>
      <c r="M73" s="54"/>
      <c r="N73" s="54"/>
      <c r="O73" s="54"/>
      <c r="P73" s="25"/>
      <c r="Q73" s="62"/>
      <c r="R73" s="63"/>
      <c r="S73" s="25">
        <v>900</v>
      </c>
      <c r="T73" s="25">
        <v>900</v>
      </c>
      <c r="U73" s="25"/>
      <c r="V73" s="61"/>
      <c r="W73" s="20">
        <v>150</v>
      </c>
      <c r="X73" s="20">
        <v>300</v>
      </c>
      <c r="Y73" s="27" t="s">
        <v>304</v>
      </c>
      <c r="Z73" s="27" t="s">
        <v>308</v>
      </c>
      <c r="AA73" s="26"/>
    </row>
    <row r="74" s="1" customFormat="1" ht="45" customHeight="1" spans="1:27">
      <c r="A74" s="20"/>
      <c r="B74" s="21" t="s">
        <v>319</v>
      </c>
      <c r="C74" s="27" t="s">
        <v>320</v>
      </c>
      <c r="D74" s="20" t="s">
        <v>321</v>
      </c>
      <c r="E74" s="21" t="s">
        <v>322</v>
      </c>
      <c r="F74" s="22" t="s">
        <v>88</v>
      </c>
      <c r="G74" s="21" t="s">
        <v>130</v>
      </c>
      <c r="H74" s="26" t="s">
        <v>131</v>
      </c>
      <c r="I74" s="26" t="s">
        <v>132</v>
      </c>
      <c r="J74" s="54">
        <v>700</v>
      </c>
      <c r="K74" s="54">
        <v>0</v>
      </c>
      <c r="L74" s="54"/>
      <c r="M74" s="54"/>
      <c r="N74" s="54"/>
      <c r="O74" s="54"/>
      <c r="P74" s="25"/>
      <c r="Q74" s="62"/>
      <c r="R74" s="63"/>
      <c r="S74" s="25">
        <v>700</v>
      </c>
      <c r="T74" s="25">
        <v>700</v>
      </c>
      <c r="U74" s="25"/>
      <c r="V74" s="61"/>
      <c r="W74" s="20">
        <v>20</v>
      </c>
      <c r="X74" s="20">
        <v>30</v>
      </c>
      <c r="Y74" s="27" t="s">
        <v>304</v>
      </c>
      <c r="Z74" s="27" t="s">
        <v>308</v>
      </c>
      <c r="AA74" s="26"/>
    </row>
    <row r="75" s="1" customFormat="1" ht="45" customHeight="1" spans="1:27">
      <c r="A75" s="20"/>
      <c r="B75" s="21" t="s">
        <v>323</v>
      </c>
      <c r="C75" s="27" t="s">
        <v>324</v>
      </c>
      <c r="D75" s="20" t="s">
        <v>210</v>
      </c>
      <c r="E75" s="21"/>
      <c r="F75" s="22" t="s">
        <v>88</v>
      </c>
      <c r="G75" s="21" t="s">
        <v>130</v>
      </c>
      <c r="H75" s="26" t="s">
        <v>131</v>
      </c>
      <c r="I75" s="26" t="s">
        <v>132</v>
      </c>
      <c r="J75" s="54">
        <v>750</v>
      </c>
      <c r="K75" s="54">
        <v>0</v>
      </c>
      <c r="L75" s="54"/>
      <c r="M75" s="54"/>
      <c r="N75" s="54"/>
      <c r="O75" s="54"/>
      <c r="P75" s="25"/>
      <c r="Q75" s="62"/>
      <c r="R75" s="63"/>
      <c r="S75" s="25">
        <v>750</v>
      </c>
      <c r="T75" s="25">
        <v>750</v>
      </c>
      <c r="U75" s="25"/>
      <c r="V75" s="61"/>
      <c r="W75" s="20">
        <v>15</v>
      </c>
      <c r="X75" s="20">
        <v>30</v>
      </c>
      <c r="Y75" s="27" t="s">
        <v>304</v>
      </c>
      <c r="Z75" s="27" t="s">
        <v>308</v>
      </c>
      <c r="AA75" s="26"/>
    </row>
    <row r="76" s="1" customFormat="1" ht="45" customHeight="1" spans="1:27">
      <c r="A76" s="20"/>
      <c r="B76" s="21" t="s">
        <v>325</v>
      </c>
      <c r="C76" s="23" t="s">
        <v>326</v>
      </c>
      <c r="D76" s="20" t="s">
        <v>327</v>
      </c>
      <c r="E76" s="21" t="s">
        <v>328</v>
      </c>
      <c r="F76" s="22" t="s">
        <v>88</v>
      </c>
      <c r="G76" s="21" t="s">
        <v>130</v>
      </c>
      <c r="H76" s="26" t="s">
        <v>131</v>
      </c>
      <c r="I76" s="26" t="s">
        <v>132</v>
      </c>
      <c r="J76" s="54">
        <v>200</v>
      </c>
      <c r="K76" s="54">
        <v>0</v>
      </c>
      <c r="L76" s="54"/>
      <c r="M76" s="54"/>
      <c r="N76" s="54"/>
      <c r="O76" s="54"/>
      <c r="P76" s="25"/>
      <c r="Q76" s="62"/>
      <c r="R76" s="63"/>
      <c r="S76" s="25">
        <v>200</v>
      </c>
      <c r="T76" s="25">
        <v>200</v>
      </c>
      <c r="U76" s="25"/>
      <c r="V76" s="61"/>
      <c r="W76" s="22">
        <v>20</v>
      </c>
      <c r="X76" s="22">
        <v>40</v>
      </c>
      <c r="Y76" s="27" t="s">
        <v>304</v>
      </c>
      <c r="Z76" s="21" t="s">
        <v>308</v>
      </c>
      <c r="AA76" s="26"/>
    </row>
    <row r="77" s="3" customFormat="1" ht="24" spans="1:26">
      <c r="A77" s="17" t="s">
        <v>27</v>
      </c>
      <c r="B77" s="18">
        <v>1</v>
      </c>
      <c r="C77" s="19"/>
      <c r="D77" s="19"/>
      <c r="E77" s="19"/>
      <c r="F77" s="19"/>
      <c r="G77" s="18"/>
      <c r="H77" s="19"/>
      <c r="I77" s="19"/>
      <c r="J77" s="53">
        <v>200</v>
      </c>
      <c r="K77" s="53">
        <v>0</v>
      </c>
      <c r="L77" s="53">
        <v>0</v>
      </c>
      <c r="M77" s="53">
        <v>0</v>
      </c>
      <c r="N77" s="53">
        <v>0</v>
      </c>
      <c r="O77" s="53">
        <v>0</v>
      </c>
      <c r="P77" s="53">
        <v>0</v>
      </c>
      <c r="Q77" s="53">
        <v>0</v>
      </c>
      <c r="R77" s="53">
        <v>0</v>
      </c>
      <c r="S77" s="53">
        <v>200</v>
      </c>
      <c r="T77" s="53">
        <v>200</v>
      </c>
      <c r="U77" s="53">
        <v>0</v>
      </c>
      <c r="V77" s="19"/>
      <c r="W77" s="19"/>
      <c r="X77" s="19"/>
      <c r="Y77" s="19"/>
      <c r="Z77" s="19"/>
    </row>
    <row r="78" s="1" customFormat="1" ht="76" customHeight="1" spans="1:27">
      <c r="A78" s="20"/>
      <c r="B78" s="21" t="s">
        <v>329</v>
      </c>
      <c r="C78" s="27" t="s">
        <v>330</v>
      </c>
      <c r="D78" s="20" t="s">
        <v>186</v>
      </c>
      <c r="E78" s="21" t="s">
        <v>187</v>
      </c>
      <c r="F78" s="22" t="s">
        <v>88</v>
      </c>
      <c r="G78" s="21" t="s">
        <v>130</v>
      </c>
      <c r="H78" s="26" t="s">
        <v>131</v>
      </c>
      <c r="I78" s="26" t="s">
        <v>132</v>
      </c>
      <c r="J78" s="54">
        <v>200</v>
      </c>
      <c r="K78" s="54">
        <v>0</v>
      </c>
      <c r="L78" s="54"/>
      <c r="M78" s="54"/>
      <c r="N78" s="54"/>
      <c r="O78" s="54"/>
      <c r="P78" s="25"/>
      <c r="Q78" s="62"/>
      <c r="R78" s="63"/>
      <c r="S78" s="25">
        <v>200</v>
      </c>
      <c r="T78" s="25">
        <v>200</v>
      </c>
      <c r="U78" s="25"/>
      <c r="V78" s="61"/>
      <c r="W78" s="22">
        <v>70</v>
      </c>
      <c r="X78" s="22">
        <v>150</v>
      </c>
      <c r="Y78" s="27" t="s">
        <v>331</v>
      </c>
      <c r="Z78" s="21" t="s">
        <v>166</v>
      </c>
      <c r="AA78" s="26"/>
    </row>
    <row r="79" s="3" customFormat="1" ht="24" spans="1:26">
      <c r="A79" s="17" t="s">
        <v>28</v>
      </c>
      <c r="B79" s="18">
        <v>2</v>
      </c>
      <c r="C79" s="19"/>
      <c r="D79" s="19"/>
      <c r="E79" s="19"/>
      <c r="F79" s="19"/>
      <c r="G79" s="18"/>
      <c r="H79" s="19"/>
      <c r="I79" s="19"/>
      <c r="J79" s="53">
        <v>101</v>
      </c>
      <c r="K79" s="53">
        <v>101</v>
      </c>
      <c r="L79" s="53">
        <v>101</v>
      </c>
      <c r="M79" s="53">
        <v>0</v>
      </c>
      <c r="N79" s="53">
        <v>0</v>
      </c>
      <c r="O79" s="53">
        <v>0</v>
      </c>
      <c r="P79" s="53">
        <v>0</v>
      </c>
      <c r="Q79" s="53">
        <v>0</v>
      </c>
      <c r="R79" s="53">
        <v>0</v>
      </c>
      <c r="S79" s="53">
        <v>0</v>
      </c>
      <c r="T79" s="53">
        <v>0</v>
      </c>
      <c r="U79" s="53">
        <v>0</v>
      </c>
      <c r="V79" s="19"/>
      <c r="W79" s="19"/>
      <c r="X79" s="19"/>
      <c r="Y79" s="19"/>
      <c r="Z79" s="19"/>
    </row>
    <row r="80" s="1" customFormat="1" ht="129" customHeight="1" spans="1:27">
      <c r="A80" s="20"/>
      <c r="B80" s="21" t="s">
        <v>332</v>
      </c>
      <c r="C80" s="21" t="s">
        <v>333</v>
      </c>
      <c r="D80" s="21" t="s">
        <v>101</v>
      </c>
      <c r="E80" s="26"/>
      <c r="F80" s="22" t="s">
        <v>88</v>
      </c>
      <c r="G80" s="21" t="s">
        <v>89</v>
      </c>
      <c r="H80" s="21" t="s">
        <v>90</v>
      </c>
      <c r="I80" s="21" t="s">
        <v>91</v>
      </c>
      <c r="J80" s="54">
        <v>26</v>
      </c>
      <c r="K80" s="54">
        <v>26</v>
      </c>
      <c r="L80" s="54">
        <v>26</v>
      </c>
      <c r="M80" s="54"/>
      <c r="N80" s="54"/>
      <c r="O80" s="54"/>
      <c r="P80" s="25"/>
      <c r="Q80" s="62"/>
      <c r="R80" s="62"/>
      <c r="S80" s="25"/>
      <c r="T80" s="25"/>
      <c r="U80" s="25"/>
      <c r="V80" s="35"/>
      <c r="W80" s="35">
        <v>300</v>
      </c>
      <c r="X80" s="35">
        <v>300</v>
      </c>
      <c r="Y80" s="21" t="s">
        <v>105</v>
      </c>
      <c r="Z80" s="21" t="s">
        <v>334</v>
      </c>
      <c r="AA80" s="67"/>
    </row>
    <row r="81" s="1" customFormat="1" ht="136" customHeight="1" spans="1:27">
      <c r="A81" s="20"/>
      <c r="B81" s="21" t="s">
        <v>335</v>
      </c>
      <c r="C81" s="21" t="s">
        <v>336</v>
      </c>
      <c r="D81" s="21" t="s">
        <v>101</v>
      </c>
      <c r="E81" s="26"/>
      <c r="F81" s="22" t="s">
        <v>88</v>
      </c>
      <c r="G81" s="21" t="s">
        <v>89</v>
      </c>
      <c r="H81" s="21" t="s">
        <v>90</v>
      </c>
      <c r="I81" s="21" t="s">
        <v>91</v>
      </c>
      <c r="J81" s="54">
        <v>75</v>
      </c>
      <c r="K81" s="54">
        <v>75</v>
      </c>
      <c r="L81" s="54">
        <v>75</v>
      </c>
      <c r="M81" s="54"/>
      <c r="N81" s="54"/>
      <c r="O81" s="54"/>
      <c r="P81" s="25"/>
      <c r="Q81" s="62"/>
      <c r="R81" s="62"/>
      <c r="S81" s="25"/>
      <c r="T81" s="25"/>
      <c r="U81" s="25"/>
      <c r="V81" s="35"/>
      <c r="W81" s="35">
        <v>90</v>
      </c>
      <c r="X81" s="35">
        <v>90</v>
      </c>
      <c r="Y81" s="21" t="s">
        <v>105</v>
      </c>
      <c r="Z81" s="21" t="s">
        <v>337</v>
      </c>
      <c r="AA81" s="67"/>
    </row>
    <row r="82" s="3" customFormat="1" ht="24" spans="1:26">
      <c r="A82" s="17" t="s">
        <v>29</v>
      </c>
      <c r="B82" s="18">
        <v>60</v>
      </c>
      <c r="C82" s="19"/>
      <c r="D82" s="19"/>
      <c r="E82" s="19"/>
      <c r="F82" s="19"/>
      <c r="G82" s="18"/>
      <c r="H82" s="19"/>
      <c r="I82" s="19"/>
      <c r="J82" s="53">
        <v>9597.9</v>
      </c>
      <c r="K82" s="53">
        <v>5215.99</v>
      </c>
      <c r="L82" s="53">
        <v>2042.58</v>
      </c>
      <c r="M82" s="53">
        <v>2725.69</v>
      </c>
      <c r="N82" s="53">
        <v>0</v>
      </c>
      <c r="O82" s="53">
        <v>447.72</v>
      </c>
      <c r="P82" s="53">
        <v>0</v>
      </c>
      <c r="Q82" s="53">
        <v>0</v>
      </c>
      <c r="R82" s="53">
        <v>0</v>
      </c>
      <c r="S82" s="53">
        <v>4381.91</v>
      </c>
      <c r="T82" s="53">
        <v>1870</v>
      </c>
      <c r="U82" s="53">
        <v>2511.91</v>
      </c>
      <c r="V82" s="19"/>
      <c r="W82" s="19"/>
      <c r="X82" s="19"/>
      <c r="Y82" s="19"/>
      <c r="Z82" s="19"/>
    </row>
    <row r="83" s="3" customFormat="1" ht="36" spans="1:26">
      <c r="A83" s="17" t="s">
        <v>30</v>
      </c>
      <c r="B83" s="18">
        <v>19</v>
      </c>
      <c r="C83" s="19"/>
      <c r="D83" s="19"/>
      <c r="E83" s="19"/>
      <c r="F83" s="19"/>
      <c r="G83" s="18"/>
      <c r="H83" s="19"/>
      <c r="I83" s="19"/>
      <c r="J83" s="53">
        <v>2354.85</v>
      </c>
      <c r="K83" s="53">
        <v>645.4</v>
      </c>
      <c r="L83" s="53">
        <v>31.8</v>
      </c>
      <c r="M83" s="53">
        <v>613.6</v>
      </c>
      <c r="N83" s="53">
        <v>0</v>
      </c>
      <c r="O83" s="53">
        <v>0</v>
      </c>
      <c r="P83" s="53">
        <v>0</v>
      </c>
      <c r="Q83" s="53">
        <v>0</v>
      </c>
      <c r="R83" s="53">
        <v>0</v>
      </c>
      <c r="S83" s="53">
        <v>1709.45</v>
      </c>
      <c r="T83" s="53">
        <v>770</v>
      </c>
      <c r="U83" s="53">
        <v>939.45</v>
      </c>
      <c r="V83" s="19"/>
      <c r="W83" s="19"/>
      <c r="X83" s="19"/>
      <c r="Y83" s="19"/>
      <c r="Z83" s="19"/>
    </row>
    <row r="84" s="1" customFormat="1" ht="59" customHeight="1" spans="1:27">
      <c r="A84" s="21"/>
      <c r="B84" s="21" t="s">
        <v>338</v>
      </c>
      <c r="C84" s="27" t="s">
        <v>339</v>
      </c>
      <c r="D84" s="21" t="s">
        <v>340</v>
      </c>
      <c r="E84" s="21" t="s">
        <v>341</v>
      </c>
      <c r="F84" s="21" t="s">
        <v>88</v>
      </c>
      <c r="G84" s="21" t="s">
        <v>340</v>
      </c>
      <c r="H84" s="20" t="s">
        <v>342</v>
      </c>
      <c r="I84" s="20" t="s">
        <v>343</v>
      </c>
      <c r="J84" s="54">
        <v>41.78</v>
      </c>
      <c r="K84" s="54">
        <v>41.78</v>
      </c>
      <c r="L84" s="54">
        <v>0</v>
      </c>
      <c r="M84" s="54">
        <v>41.78</v>
      </c>
      <c r="N84" s="54"/>
      <c r="O84" s="54"/>
      <c r="P84" s="25"/>
      <c r="Q84" s="62"/>
      <c r="R84" s="25"/>
      <c r="S84" s="25"/>
      <c r="T84" s="25"/>
      <c r="U84" s="25"/>
      <c r="V84" s="21">
        <v>58</v>
      </c>
      <c r="W84" s="21">
        <v>58</v>
      </c>
      <c r="X84" s="21">
        <v>295</v>
      </c>
      <c r="Y84" s="21" t="s">
        <v>344</v>
      </c>
      <c r="Z84" s="21" t="s">
        <v>345</v>
      </c>
      <c r="AA84" s="21"/>
    </row>
    <row r="85" s="1" customFormat="1" ht="88" customHeight="1" spans="1:27">
      <c r="A85" s="21"/>
      <c r="B85" s="21" t="s">
        <v>346</v>
      </c>
      <c r="C85" s="27" t="s">
        <v>347</v>
      </c>
      <c r="D85" s="21" t="s">
        <v>340</v>
      </c>
      <c r="E85" s="21" t="s">
        <v>348</v>
      </c>
      <c r="F85" s="21" t="s">
        <v>88</v>
      </c>
      <c r="G85" s="21" t="s">
        <v>340</v>
      </c>
      <c r="H85" s="20" t="s">
        <v>342</v>
      </c>
      <c r="I85" s="20" t="s">
        <v>343</v>
      </c>
      <c r="J85" s="25">
        <v>316.18</v>
      </c>
      <c r="K85" s="25">
        <v>316.18</v>
      </c>
      <c r="L85" s="54">
        <v>0</v>
      </c>
      <c r="M85" s="25">
        <v>316.18</v>
      </c>
      <c r="N85" s="54"/>
      <c r="O85" s="54"/>
      <c r="P85" s="25"/>
      <c r="Q85" s="62"/>
      <c r="R85" s="25"/>
      <c r="S85" s="25"/>
      <c r="T85" s="25"/>
      <c r="U85" s="25"/>
      <c r="V85" s="21">
        <v>30</v>
      </c>
      <c r="W85" s="21">
        <v>120</v>
      </c>
      <c r="X85" s="21">
        <v>355</v>
      </c>
      <c r="Y85" s="21" t="s">
        <v>344</v>
      </c>
      <c r="Z85" s="21" t="s">
        <v>349</v>
      </c>
      <c r="AA85" s="21"/>
    </row>
    <row r="86" s="1" customFormat="1" ht="59" customHeight="1" spans="1:27">
      <c r="A86" s="21"/>
      <c r="B86" s="21" t="s">
        <v>350</v>
      </c>
      <c r="C86" s="27" t="s">
        <v>351</v>
      </c>
      <c r="D86" s="21" t="s">
        <v>327</v>
      </c>
      <c r="E86" s="21" t="s">
        <v>352</v>
      </c>
      <c r="F86" s="21" t="s">
        <v>88</v>
      </c>
      <c r="G86" s="21" t="s">
        <v>327</v>
      </c>
      <c r="H86" s="20" t="s">
        <v>353</v>
      </c>
      <c r="I86" s="20" t="s">
        <v>354</v>
      </c>
      <c r="J86" s="25">
        <v>21.4</v>
      </c>
      <c r="K86" s="25">
        <v>21.4</v>
      </c>
      <c r="L86" s="54">
        <v>0</v>
      </c>
      <c r="M86" s="25">
        <v>21.4</v>
      </c>
      <c r="N86" s="54"/>
      <c r="O86" s="54"/>
      <c r="P86" s="25"/>
      <c r="Q86" s="62"/>
      <c r="R86" s="25"/>
      <c r="S86" s="25"/>
      <c r="T86" s="25"/>
      <c r="U86" s="25"/>
      <c r="V86" s="21">
        <v>10</v>
      </c>
      <c r="W86" s="21">
        <v>40</v>
      </c>
      <c r="X86" s="21">
        <v>245</v>
      </c>
      <c r="Y86" s="21" t="s">
        <v>344</v>
      </c>
      <c r="Z86" s="21" t="s">
        <v>355</v>
      </c>
      <c r="AA86" s="21"/>
    </row>
    <row r="87" s="1" customFormat="1" ht="59" customHeight="1" spans="1:27">
      <c r="A87" s="21"/>
      <c r="B87" s="21" t="s">
        <v>356</v>
      </c>
      <c r="C87" s="27" t="s">
        <v>357</v>
      </c>
      <c r="D87" s="21" t="s">
        <v>292</v>
      </c>
      <c r="E87" s="21" t="s">
        <v>358</v>
      </c>
      <c r="F87" s="21" t="s">
        <v>88</v>
      </c>
      <c r="G87" s="21" t="s">
        <v>292</v>
      </c>
      <c r="H87" s="20" t="s">
        <v>359</v>
      </c>
      <c r="I87" s="20" t="s">
        <v>360</v>
      </c>
      <c r="J87" s="54">
        <v>16.98</v>
      </c>
      <c r="K87" s="54">
        <v>16.98</v>
      </c>
      <c r="L87" s="54">
        <v>0</v>
      </c>
      <c r="M87" s="54">
        <v>16.98</v>
      </c>
      <c r="N87" s="54"/>
      <c r="O87" s="54"/>
      <c r="P87" s="25"/>
      <c r="Q87" s="62"/>
      <c r="R87" s="25"/>
      <c r="S87" s="25"/>
      <c r="T87" s="25"/>
      <c r="U87" s="25"/>
      <c r="V87" s="21">
        <v>2</v>
      </c>
      <c r="W87" s="21">
        <v>8</v>
      </c>
      <c r="X87" s="21">
        <v>245</v>
      </c>
      <c r="Y87" s="21" t="s">
        <v>361</v>
      </c>
      <c r="Z87" s="21" t="s">
        <v>362</v>
      </c>
      <c r="AA87" s="21"/>
    </row>
    <row r="88" s="1" customFormat="1" ht="59" customHeight="1" spans="1:27">
      <c r="A88" s="21"/>
      <c r="B88" s="21" t="s">
        <v>363</v>
      </c>
      <c r="C88" s="27" t="s">
        <v>364</v>
      </c>
      <c r="D88" s="21" t="s">
        <v>169</v>
      </c>
      <c r="E88" s="21" t="s">
        <v>365</v>
      </c>
      <c r="F88" s="21" t="s">
        <v>88</v>
      </c>
      <c r="G88" s="21" t="s">
        <v>169</v>
      </c>
      <c r="H88" s="20" t="s">
        <v>366</v>
      </c>
      <c r="I88" s="20" t="s">
        <v>367</v>
      </c>
      <c r="J88" s="25">
        <v>16.3</v>
      </c>
      <c r="K88" s="25">
        <v>16.3</v>
      </c>
      <c r="L88" s="54">
        <v>0</v>
      </c>
      <c r="M88" s="25">
        <v>16.3</v>
      </c>
      <c r="N88" s="54"/>
      <c r="O88" s="54"/>
      <c r="P88" s="25"/>
      <c r="Q88" s="62"/>
      <c r="R88" s="25"/>
      <c r="S88" s="25"/>
      <c r="T88" s="25"/>
      <c r="U88" s="25"/>
      <c r="V88" s="21">
        <v>150</v>
      </c>
      <c r="W88" s="21">
        <v>600</v>
      </c>
      <c r="X88" s="21">
        <v>415</v>
      </c>
      <c r="Y88" s="21" t="s">
        <v>368</v>
      </c>
      <c r="Z88" s="21" t="s">
        <v>369</v>
      </c>
      <c r="AA88" s="21"/>
    </row>
    <row r="89" s="1" customFormat="1" ht="59" customHeight="1" spans="1:27">
      <c r="A89" s="21"/>
      <c r="B89" s="21" t="s">
        <v>370</v>
      </c>
      <c r="C89" s="27" t="s">
        <v>371</v>
      </c>
      <c r="D89" s="21" t="s">
        <v>372</v>
      </c>
      <c r="E89" s="21" t="s">
        <v>373</v>
      </c>
      <c r="F89" s="21" t="s">
        <v>88</v>
      </c>
      <c r="G89" s="21" t="s">
        <v>372</v>
      </c>
      <c r="H89" s="20" t="s">
        <v>374</v>
      </c>
      <c r="I89" s="20" t="s">
        <v>375</v>
      </c>
      <c r="J89" s="54">
        <v>27.02</v>
      </c>
      <c r="K89" s="54">
        <v>27.02</v>
      </c>
      <c r="L89" s="54">
        <v>0</v>
      </c>
      <c r="M89" s="54">
        <v>27.02</v>
      </c>
      <c r="N89" s="54"/>
      <c r="O89" s="54"/>
      <c r="P89" s="25"/>
      <c r="Q89" s="62"/>
      <c r="R89" s="25"/>
      <c r="S89" s="25"/>
      <c r="T89" s="25"/>
      <c r="U89" s="25"/>
      <c r="V89" s="21">
        <v>118</v>
      </c>
      <c r="W89" s="21">
        <v>455</v>
      </c>
      <c r="X89" s="21">
        <v>455</v>
      </c>
      <c r="Y89" s="21" t="s">
        <v>376</v>
      </c>
      <c r="Z89" s="21" t="s">
        <v>377</v>
      </c>
      <c r="AA89" s="21"/>
    </row>
    <row r="90" s="1" customFormat="1" ht="99" customHeight="1" spans="1:27">
      <c r="A90" s="21"/>
      <c r="B90" s="21" t="s">
        <v>378</v>
      </c>
      <c r="C90" s="27" t="s">
        <v>379</v>
      </c>
      <c r="D90" s="21" t="s">
        <v>181</v>
      </c>
      <c r="E90" s="21" t="s">
        <v>228</v>
      </c>
      <c r="F90" s="21" t="s">
        <v>88</v>
      </c>
      <c r="G90" s="21" t="s">
        <v>181</v>
      </c>
      <c r="H90" s="20" t="s">
        <v>380</v>
      </c>
      <c r="I90" s="20" t="s">
        <v>381</v>
      </c>
      <c r="J90" s="54">
        <v>13.86</v>
      </c>
      <c r="K90" s="54">
        <v>13.86</v>
      </c>
      <c r="L90" s="54">
        <v>0</v>
      </c>
      <c r="M90" s="54">
        <v>13.86</v>
      </c>
      <c r="N90" s="54"/>
      <c r="O90" s="54"/>
      <c r="P90" s="25"/>
      <c r="Q90" s="62"/>
      <c r="R90" s="25"/>
      <c r="S90" s="25"/>
      <c r="T90" s="25"/>
      <c r="U90" s="25"/>
      <c r="V90" s="21">
        <v>110</v>
      </c>
      <c r="W90" s="21">
        <v>420</v>
      </c>
      <c r="X90" s="21">
        <v>655</v>
      </c>
      <c r="Y90" s="21" t="s">
        <v>382</v>
      </c>
      <c r="Z90" s="21" t="s">
        <v>383</v>
      </c>
      <c r="AA90" s="21"/>
    </row>
    <row r="91" s="1" customFormat="1" ht="59" customHeight="1" spans="1:27">
      <c r="A91" s="21"/>
      <c r="B91" s="21" t="s">
        <v>384</v>
      </c>
      <c r="C91" s="27" t="s">
        <v>385</v>
      </c>
      <c r="D91" s="21" t="s">
        <v>181</v>
      </c>
      <c r="E91" s="21" t="s">
        <v>386</v>
      </c>
      <c r="F91" s="21" t="s">
        <v>88</v>
      </c>
      <c r="G91" s="21" t="s">
        <v>181</v>
      </c>
      <c r="H91" s="20" t="s">
        <v>380</v>
      </c>
      <c r="I91" s="20" t="s">
        <v>381</v>
      </c>
      <c r="J91" s="25">
        <v>72.13</v>
      </c>
      <c r="K91" s="25">
        <v>72.13</v>
      </c>
      <c r="L91" s="54">
        <v>0</v>
      </c>
      <c r="M91" s="25">
        <v>72.13</v>
      </c>
      <c r="N91" s="54"/>
      <c r="O91" s="54"/>
      <c r="P91" s="25"/>
      <c r="Q91" s="62"/>
      <c r="R91" s="25"/>
      <c r="S91" s="25"/>
      <c r="T91" s="25"/>
      <c r="U91" s="25"/>
      <c r="V91" s="21">
        <v>3</v>
      </c>
      <c r="W91" s="21">
        <v>12</v>
      </c>
      <c r="X91" s="21">
        <v>273</v>
      </c>
      <c r="Y91" s="21" t="s">
        <v>387</v>
      </c>
      <c r="Z91" s="21" t="s">
        <v>388</v>
      </c>
      <c r="AA91" s="21"/>
    </row>
    <row r="92" s="1" customFormat="1" ht="92" customHeight="1" spans="1:27">
      <c r="A92" s="21"/>
      <c r="B92" s="21" t="s">
        <v>389</v>
      </c>
      <c r="C92" s="27" t="s">
        <v>390</v>
      </c>
      <c r="D92" s="21" t="s">
        <v>254</v>
      </c>
      <c r="E92" s="21" t="s">
        <v>391</v>
      </c>
      <c r="F92" s="21" t="s">
        <v>88</v>
      </c>
      <c r="G92" s="21" t="s">
        <v>254</v>
      </c>
      <c r="H92" s="20" t="s">
        <v>392</v>
      </c>
      <c r="I92" s="20" t="s">
        <v>393</v>
      </c>
      <c r="J92" s="25">
        <v>81.19</v>
      </c>
      <c r="K92" s="25">
        <v>81.19</v>
      </c>
      <c r="L92" s="54">
        <v>0</v>
      </c>
      <c r="M92" s="25">
        <v>81.19</v>
      </c>
      <c r="N92" s="54"/>
      <c r="O92" s="54"/>
      <c r="P92" s="25"/>
      <c r="Q92" s="62"/>
      <c r="R92" s="25"/>
      <c r="S92" s="25"/>
      <c r="T92" s="25"/>
      <c r="U92" s="25"/>
      <c r="V92" s="21">
        <v>45</v>
      </c>
      <c r="W92" s="21">
        <v>235</v>
      </c>
      <c r="X92" s="21">
        <v>481</v>
      </c>
      <c r="Y92" s="21" t="s">
        <v>394</v>
      </c>
      <c r="Z92" s="21" t="s">
        <v>395</v>
      </c>
      <c r="AA92" s="21"/>
    </row>
    <row r="93" s="1" customFormat="1" ht="135" customHeight="1" spans="1:27">
      <c r="A93" s="21"/>
      <c r="B93" s="21" t="s">
        <v>396</v>
      </c>
      <c r="C93" s="27" t="s">
        <v>397</v>
      </c>
      <c r="D93" s="21" t="s">
        <v>254</v>
      </c>
      <c r="E93" s="21" t="s">
        <v>391</v>
      </c>
      <c r="F93" s="21" t="s">
        <v>88</v>
      </c>
      <c r="G93" s="21" t="s">
        <v>254</v>
      </c>
      <c r="H93" s="20" t="s">
        <v>392</v>
      </c>
      <c r="I93" s="20" t="s">
        <v>393</v>
      </c>
      <c r="J93" s="25">
        <v>6.76</v>
      </c>
      <c r="K93" s="25">
        <v>6.76</v>
      </c>
      <c r="L93" s="54">
        <v>0</v>
      </c>
      <c r="M93" s="25">
        <v>6.76</v>
      </c>
      <c r="N93" s="54"/>
      <c r="O93" s="54"/>
      <c r="P93" s="25"/>
      <c r="Q93" s="62"/>
      <c r="R93" s="25"/>
      <c r="S93" s="25"/>
      <c r="T93" s="25"/>
      <c r="U93" s="25"/>
      <c r="V93" s="21">
        <v>8</v>
      </c>
      <c r="W93" s="21">
        <v>30</v>
      </c>
      <c r="X93" s="21">
        <v>305</v>
      </c>
      <c r="Y93" s="21" t="s">
        <v>398</v>
      </c>
      <c r="Z93" s="21" t="s">
        <v>399</v>
      </c>
      <c r="AA93" s="21"/>
    </row>
    <row r="94" s="1" customFormat="1" ht="87" customHeight="1" spans="1:27">
      <c r="A94" s="21"/>
      <c r="B94" s="21" t="s">
        <v>400</v>
      </c>
      <c r="C94" s="27" t="s">
        <v>401</v>
      </c>
      <c r="D94" s="21" t="s">
        <v>198</v>
      </c>
      <c r="E94" s="21" t="s">
        <v>318</v>
      </c>
      <c r="F94" s="21" t="s">
        <v>88</v>
      </c>
      <c r="G94" s="21" t="s">
        <v>198</v>
      </c>
      <c r="H94" s="20" t="s">
        <v>402</v>
      </c>
      <c r="I94" s="20" t="s">
        <v>403</v>
      </c>
      <c r="J94" s="25">
        <v>31.8</v>
      </c>
      <c r="K94" s="25">
        <v>31.8</v>
      </c>
      <c r="L94" s="25">
        <v>31.8</v>
      </c>
      <c r="M94" s="54"/>
      <c r="N94" s="54"/>
      <c r="O94" s="54"/>
      <c r="P94" s="25"/>
      <c r="Q94" s="62"/>
      <c r="R94" s="25"/>
      <c r="S94" s="25">
        <v>0</v>
      </c>
      <c r="T94" s="25"/>
      <c r="U94" s="25"/>
      <c r="V94" s="21">
        <v>15</v>
      </c>
      <c r="W94" s="21">
        <v>63</v>
      </c>
      <c r="X94" s="21">
        <v>320</v>
      </c>
      <c r="Y94" s="21" t="s">
        <v>398</v>
      </c>
      <c r="Z94" s="21" t="s">
        <v>404</v>
      </c>
      <c r="AA94" s="21"/>
    </row>
    <row r="95" s="1" customFormat="1" ht="45" customHeight="1" spans="1:27">
      <c r="A95" s="21"/>
      <c r="B95" s="21" t="s">
        <v>405</v>
      </c>
      <c r="C95" s="21" t="s">
        <v>406</v>
      </c>
      <c r="D95" s="21" t="s">
        <v>327</v>
      </c>
      <c r="E95" s="21" t="s">
        <v>407</v>
      </c>
      <c r="F95" s="22" t="s">
        <v>88</v>
      </c>
      <c r="G95" s="21" t="s">
        <v>408</v>
      </c>
      <c r="H95" s="21" t="s">
        <v>409</v>
      </c>
      <c r="I95" s="26" t="s">
        <v>410</v>
      </c>
      <c r="J95" s="54">
        <v>300</v>
      </c>
      <c r="K95" s="54">
        <v>0</v>
      </c>
      <c r="L95" s="54"/>
      <c r="M95" s="54"/>
      <c r="N95" s="54"/>
      <c r="O95" s="54"/>
      <c r="P95" s="25"/>
      <c r="Q95" s="25"/>
      <c r="R95" s="25"/>
      <c r="S95" s="25">
        <v>300</v>
      </c>
      <c r="T95" s="25"/>
      <c r="U95" s="25">
        <v>300</v>
      </c>
      <c r="V95" s="21">
        <v>140</v>
      </c>
      <c r="W95" s="21">
        <v>530</v>
      </c>
      <c r="X95" s="21">
        <v>650</v>
      </c>
      <c r="Y95" s="21" t="s">
        <v>411</v>
      </c>
      <c r="Z95" s="21" t="s">
        <v>412</v>
      </c>
      <c r="AA95" s="21"/>
    </row>
    <row r="96" s="1" customFormat="1" ht="45" customHeight="1" spans="1:27">
      <c r="A96" s="22"/>
      <c r="B96" s="21" t="s">
        <v>413</v>
      </c>
      <c r="C96" s="27" t="s">
        <v>414</v>
      </c>
      <c r="D96" s="21" t="s">
        <v>86</v>
      </c>
      <c r="E96" s="21" t="s">
        <v>415</v>
      </c>
      <c r="F96" s="22" t="s">
        <v>88</v>
      </c>
      <c r="G96" s="21" t="s">
        <v>130</v>
      </c>
      <c r="H96" s="26" t="s">
        <v>131</v>
      </c>
      <c r="I96" s="26" t="s">
        <v>132</v>
      </c>
      <c r="J96" s="54">
        <v>130</v>
      </c>
      <c r="K96" s="54">
        <v>0</v>
      </c>
      <c r="L96" s="54"/>
      <c r="M96" s="54"/>
      <c r="N96" s="54"/>
      <c r="O96" s="54"/>
      <c r="P96" s="25"/>
      <c r="Q96" s="25"/>
      <c r="R96" s="25"/>
      <c r="S96" s="25">
        <v>130</v>
      </c>
      <c r="T96" s="25">
        <v>130</v>
      </c>
      <c r="U96" s="25"/>
      <c r="V96" s="61"/>
      <c r="W96" s="61">
        <v>46</v>
      </c>
      <c r="X96" s="61">
        <v>46</v>
      </c>
      <c r="Y96" s="21" t="s">
        <v>416</v>
      </c>
      <c r="Z96" s="21" t="s">
        <v>417</v>
      </c>
      <c r="AA96" s="21"/>
    </row>
    <row r="97" s="1" customFormat="1" ht="45" customHeight="1" spans="1:27">
      <c r="A97" s="22"/>
      <c r="B97" s="21" t="s">
        <v>418</v>
      </c>
      <c r="C97" s="27" t="s">
        <v>419</v>
      </c>
      <c r="D97" s="21" t="s">
        <v>198</v>
      </c>
      <c r="E97" s="21" t="s">
        <v>420</v>
      </c>
      <c r="F97" s="22" t="s">
        <v>88</v>
      </c>
      <c r="G97" s="21" t="s">
        <v>130</v>
      </c>
      <c r="H97" s="26" t="s">
        <v>131</v>
      </c>
      <c r="I97" s="26" t="s">
        <v>132</v>
      </c>
      <c r="J97" s="54">
        <v>100</v>
      </c>
      <c r="K97" s="54">
        <v>0</v>
      </c>
      <c r="L97" s="54"/>
      <c r="M97" s="54"/>
      <c r="N97" s="54"/>
      <c r="O97" s="54"/>
      <c r="P97" s="25"/>
      <c r="Q97" s="25"/>
      <c r="R97" s="25"/>
      <c r="S97" s="25">
        <v>100</v>
      </c>
      <c r="T97" s="25">
        <v>100</v>
      </c>
      <c r="U97" s="25"/>
      <c r="V97" s="61"/>
      <c r="W97" s="61">
        <v>78</v>
      </c>
      <c r="X97" s="61">
        <v>78</v>
      </c>
      <c r="Y97" s="21" t="s">
        <v>416</v>
      </c>
      <c r="Z97" s="21" t="s">
        <v>421</v>
      </c>
      <c r="AA97" s="21"/>
    </row>
    <row r="98" s="1" customFormat="1" ht="45" customHeight="1" spans="1:27">
      <c r="A98" s="22"/>
      <c r="B98" s="21" t="s">
        <v>422</v>
      </c>
      <c r="C98" s="27" t="s">
        <v>423</v>
      </c>
      <c r="D98" s="21" t="s">
        <v>327</v>
      </c>
      <c r="E98" s="21" t="s">
        <v>352</v>
      </c>
      <c r="F98" s="22" t="s">
        <v>88</v>
      </c>
      <c r="G98" s="21" t="s">
        <v>130</v>
      </c>
      <c r="H98" s="26" t="s">
        <v>131</v>
      </c>
      <c r="I98" s="26" t="s">
        <v>132</v>
      </c>
      <c r="J98" s="54">
        <v>195</v>
      </c>
      <c r="K98" s="54">
        <v>0</v>
      </c>
      <c r="L98" s="54"/>
      <c r="M98" s="54"/>
      <c r="N98" s="54"/>
      <c r="O98" s="54"/>
      <c r="P98" s="25"/>
      <c r="Q98" s="25"/>
      <c r="R98" s="25"/>
      <c r="S98" s="25">
        <v>195</v>
      </c>
      <c r="T98" s="25">
        <v>195</v>
      </c>
      <c r="U98" s="25"/>
      <c r="V98" s="61"/>
      <c r="W98" s="61">
        <v>96</v>
      </c>
      <c r="X98" s="61">
        <v>200</v>
      </c>
      <c r="Y98" s="21" t="s">
        <v>416</v>
      </c>
      <c r="Z98" s="21" t="s">
        <v>424</v>
      </c>
      <c r="AA98" s="21"/>
    </row>
    <row r="99" s="1" customFormat="1" ht="45" customHeight="1" spans="1:27">
      <c r="A99" s="22"/>
      <c r="B99" s="21" t="s">
        <v>425</v>
      </c>
      <c r="C99" s="27" t="s">
        <v>426</v>
      </c>
      <c r="D99" s="21" t="s">
        <v>372</v>
      </c>
      <c r="E99" s="21"/>
      <c r="F99" s="22" t="s">
        <v>88</v>
      </c>
      <c r="G99" s="21" t="s">
        <v>130</v>
      </c>
      <c r="H99" s="26" t="s">
        <v>131</v>
      </c>
      <c r="I99" s="26" t="s">
        <v>132</v>
      </c>
      <c r="J99" s="54">
        <v>130</v>
      </c>
      <c r="K99" s="54">
        <v>0</v>
      </c>
      <c r="L99" s="54"/>
      <c r="M99" s="54"/>
      <c r="N99" s="54"/>
      <c r="O99" s="54"/>
      <c r="P99" s="25"/>
      <c r="Q99" s="25"/>
      <c r="R99" s="25"/>
      <c r="S99" s="25">
        <v>130</v>
      </c>
      <c r="T99" s="25">
        <v>130</v>
      </c>
      <c r="U99" s="25"/>
      <c r="V99" s="61"/>
      <c r="W99" s="61">
        <v>59</v>
      </c>
      <c r="X99" s="61">
        <v>256</v>
      </c>
      <c r="Y99" s="21" t="s">
        <v>416</v>
      </c>
      <c r="Z99" s="21" t="s">
        <v>427</v>
      </c>
      <c r="AA99" s="21"/>
    </row>
    <row r="100" s="1" customFormat="1" ht="45" customHeight="1" spans="1:27">
      <c r="A100" s="22"/>
      <c r="B100" s="21" t="s">
        <v>428</v>
      </c>
      <c r="C100" s="27" t="s">
        <v>429</v>
      </c>
      <c r="D100" s="21" t="s">
        <v>210</v>
      </c>
      <c r="E100" s="21" t="s">
        <v>430</v>
      </c>
      <c r="F100" s="22" t="s">
        <v>88</v>
      </c>
      <c r="G100" s="21" t="s">
        <v>130</v>
      </c>
      <c r="H100" s="26" t="s">
        <v>131</v>
      </c>
      <c r="I100" s="26" t="s">
        <v>132</v>
      </c>
      <c r="J100" s="54">
        <v>115</v>
      </c>
      <c r="K100" s="54">
        <v>0</v>
      </c>
      <c r="L100" s="54"/>
      <c r="M100" s="54"/>
      <c r="N100" s="54"/>
      <c r="O100" s="54"/>
      <c r="P100" s="25"/>
      <c r="Q100" s="25"/>
      <c r="R100" s="25"/>
      <c r="S100" s="25">
        <v>115</v>
      </c>
      <c r="T100" s="25">
        <v>115</v>
      </c>
      <c r="U100" s="25"/>
      <c r="V100" s="61"/>
      <c r="W100" s="61">
        <v>126</v>
      </c>
      <c r="X100" s="61">
        <v>356</v>
      </c>
      <c r="Y100" s="21" t="s">
        <v>416</v>
      </c>
      <c r="Z100" s="21" t="s">
        <v>431</v>
      </c>
      <c r="AA100" s="21"/>
    </row>
    <row r="101" s="1" customFormat="1" ht="45" customHeight="1" spans="1:27">
      <c r="A101" s="22"/>
      <c r="B101" s="21" t="s">
        <v>432</v>
      </c>
      <c r="C101" s="27" t="s">
        <v>433</v>
      </c>
      <c r="D101" s="21" t="s">
        <v>141</v>
      </c>
      <c r="E101" s="21" t="s">
        <v>434</v>
      </c>
      <c r="F101" s="22" t="s">
        <v>88</v>
      </c>
      <c r="G101" s="21" t="s">
        <v>130</v>
      </c>
      <c r="H101" s="26" t="s">
        <v>131</v>
      </c>
      <c r="I101" s="26" t="s">
        <v>132</v>
      </c>
      <c r="J101" s="54">
        <v>100</v>
      </c>
      <c r="K101" s="54">
        <v>0</v>
      </c>
      <c r="L101" s="54"/>
      <c r="M101" s="54"/>
      <c r="N101" s="54"/>
      <c r="O101" s="54"/>
      <c r="P101" s="25"/>
      <c r="Q101" s="25"/>
      <c r="R101" s="25"/>
      <c r="S101" s="25">
        <v>100</v>
      </c>
      <c r="T101" s="25">
        <v>100</v>
      </c>
      <c r="U101" s="25"/>
      <c r="V101" s="61"/>
      <c r="W101" s="61">
        <v>185</v>
      </c>
      <c r="X101" s="61">
        <v>380</v>
      </c>
      <c r="Y101" s="21" t="s">
        <v>416</v>
      </c>
      <c r="Z101" s="21" t="s">
        <v>435</v>
      </c>
      <c r="AA101" s="21"/>
    </row>
    <row r="102" s="1" customFormat="1" ht="45" customHeight="1" spans="1:27">
      <c r="A102" s="21"/>
      <c r="B102" s="21" t="s">
        <v>436</v>
      </c>
      <c r="C102" s="21" t="s">
        <v>437</v>
      </c>
      <c r="D102" s="21" t="s">
        <v>86</v>
      </c>
      <c r="E102" s="21" t="s">
        <v>415</v>
      </c>
      <c r="F102" s="21" t="s">
        <v>88</v>
      </c>
      <c r="G102" s="21" t="s">
        <v>130</v>
      </c>
      <c r="H102" s="21" t="s">
        <v>409</v>
      </c>
      <c r="I102" s="26" t="s">
        <v>410</v>
      </c>
      <c r="J102" s="54">
        <v>639.45</v>
      </c>
      <c r="K102" s="54">
        <v>0</v>
      </c>
      <c r="L102" s="54"/>
      <c r="M102" s="54"/>
      <c r="N102" s="54"/>
      <c r="O102" s="54"/>
      <c r="P102" s="25"/>
      <c r="Q102" s="62"/>
      <c r="R102" s="25"/>
      <c r="S102" s="25">
        <v>639.45</v>
      </c>
      <c r="T102" s="25"/>
      <c r="U102" s="25">
        <v>639.45</v>
      </c>
      <c r="V102" s="26">
        <v>174</v>
      </c>
      <c r="W102" s="21">
        <v>580</v>
      </c>
      <c r="X102" s="21">
        <v>1200</v>
      </c>
      <c r="Y102" s="21" t="s">
        <v>438</v>
      </c>
      <c r="Z102" s="21" t="s">
        <v>439</v>
      </c>
      <c r="AA102" s="21"/>
    </row>
    <row r="103" s="3" customFormat="1" ht="36" customHeight="1" spans="1:26">
      <c r="A103" s="17" t="s">
        <v>31</v>
      </c>
      <c r="B103" s="18">
        <v>41</v>
      </c>
      <c r="C103" s="19"/>
      <c r="D103" s="19"/>
      <c r="E103" s="19"/>
      <c r="F103" s="19"/>
      <c r="G103" s="18"/>
      <c r="H103" s="19"/>
      <c r="I103" s="19"/>
      <c r="J103" s="53">
        <v>7243.05</v>
      </c>
      <c r="K103" s="53">
        <v>4570.59</v>
      </c>
      <c r="L103" s="53">
        <v>2010.78</v>
      </c>
      <c r="M103" s="53">
        <v>2112.09</v>
      </c>
      <c r="N103" s="53">
        <v>0</v>
      </c>
      <c r="O103" s="53">
        <v>447.72</v>
      </c>
      <c r="P103" s="53">
        <v>0</v>
      </c>
      <c r="Q103" s="53">
        <v>0</v>
      </c>
      <c r="R103" s="53">
        <v>0</v>
      </c>
      <c r="S103" s="53">
        <v>2672.46</v>
      </c>
      <c r="T103" s="53">
        <v>1100</v>
      </c>
      <c r="U103" s="53">
        <v>1572.46</v>
      </c>
      <c r="V103" s="19"/>
      <c r="W103" s="19"/>
      <c r="X103" s="19"/>
      <c r="Y103" s="19"/>
      <c r="Z103" s="19"/>
    </row>
    <row r="104" s="1" customFormat="1" ht="60" customHeight="1" spans="1:27">
      <c r="A104" s="21"/>
      <c r="B104" s="21" t="s">
        <v>440</v>
      </c>
      <c r="C104" s="20" t="s">
        <v>441</v>
      </c>
      <c r="D104" s="21" t="s">
        <v>186</v>
      </c>
      <c r="E104" s="21" t="s">
        <v>187</v>
      </c>
      <c r="F104" s="22" t="s">
        <v>88</v>
      </c>
      <c r="G104" s="21" t="s">
        <v>442</v>
      </c>
      <c r="H104" s="21" t="s">
        <v>234</v>
      </c>
      <c r="I104" s="21" t="s">
        <v>235</v>
      </c>
      <c r="J104" s="25">
        <v>88.45</v>
      </c>
      <c r="K104" s="25">
        <v>88.45</v>
      </c>
      <c r="L104" s="25">
        <v>88.45</v>
      </c>
      <c r="M104" s="54"/>
      <c r="N104" s="54"/>
      <c r="O104" s="54"/>
      <c r="P104" s="25"/>
      <c r="Q104" s="62"/>
      <c r="R104" s="62"/>
      <c r="S104" s="25"/>
      <c r="T104" s="25"/>
      <c r="U104" s="25"/>
      <c r="V104" s="35">
        <v>3</v>
      </c>
      <c r="W104" s="35">
        <v>16</v>
      </c>
      <c r="X104" s="35">
        <v>72</v>
      </c>
      <c r="Y104" s="21" t="s">
        <v>443</v>
      </c>
      <c r="Z104" s="21" t="s">
        <v>444</v>
      </c>
      <c r="AA104" s="26"/>
    </row>
    <row r="105" s="1" customFormat="1" ht="60" customHeight="1" spans="1:27">
      <c r="A105" s="20"/>
      <c r="B105" s="21" t="s">
        <v>445</v>
      </c>
      <c r="C105" s="69" t="s">
        <v>446</v>
      </c>
      <c r="D105" s="21" t="s">
        <v>86</v>
      </c>
      <c r="E105" s="21" t="s">
        <v>447</v>
      </c>
      <c r="F105" s="22" t="s">
        <v>88</v>
      </c>
      <c r="G105" s="21" t="s">
        <v>86</v>
      </c>
      <c r="H105" s="20" t="s">
        <v>239</v>
      </c>
      <c r="I105" s="20" t="s">
        <v>240</v>
      </c>
      <c r="J105" s="25">
        <v>297.52</v>
      </c>
      <c r="K105" s="25">
        <v>297.52</v>
      </c>
      <c r="L105" s="54">
        <v>0</v>
      </c>
      <c r="M105" s="25">
        <v>297.52</v>
      </c>
      <c r="N105" s="54"/>
      <c r="O105" s="54"/>
      <c r="P105" s="25"/>
      <c r="Q105" s="62"/>
      <c r="R105" s="25"/>
      <c r="S105" s="25"/>
      <c r="T105" s="25"/>
      <c r="U105" s="25"/>
      <c r="V105" s="33">
        <v>328</v>
      </c>
      <c r="W105" s="33">
        <v>1034</v>
      </c>
      <c r="X105" s="33">
        <v>1034</v>
      </c>
      <c r="Y105" s="33" t="s">
        <v>448</v>
      </c>
      <c r="Z105" s="21" t="s">
        <v>449</v>
      </c>
      <c r="AA105" s="21"/>
    </row>
    <row r="106" s="1" customFormat="1" ht="60" customHeight="1" spans="1:27">
      <c r="A106" s="20"/>
      <c r="B106" s="21" t="s">
        <v>450</v>
      </c>
      <c r="C106" s="21" t="s">
        <v>451</v>
      </c>
      <c r="D106" s="21" t="s">
        <v>101</v>
      </c>
      <c r="E106" s="26"/>
      <c r="F106" s="22" t="s">
        <v>88</v>
      </c>
      <c r="G106" s="21" t="s">
        <v>89</v>
      </c>
      <c r="H106" s="21" t="s">
        <v>90</v>
      </c>
      <c r="I106" s="21" t="s">
        <v>91</v>
      </c>
      <c r="J106" s="25">
        <v>270</v>
      </c>
      <c r="K106" s="25">
        <v>270</v>
      </c>
      <c r="L106" s="54">
        <v>0</v>
      </c>
      <c r="M106" s="25">
        <v>270</v>
      </c>
      <c r="N106" s="54"/>
      <c r="O106" s="54"/>
      <c r="P106" s="25"/>
      <c r="Q106" s="62"/>
      <c r="R106" s="25"/>
      <c r="S106" s="25">
        <v>0</v>
      </c>
      <c r="T106" s="25"/>
      <c r="U106" s="25"/>
      <c r="V106" s="35"/>
      <c r="W106" s="35">
        <v>6000</v>
      </c>
      <c r="X106" s="35">
        <v>6000</v>
      </c>
      <c r="Y106" s="21" t="s">
        <v>105</v>
      </c>
      <c r="Z106" s="21" t="s">
        <v>452</v>
      </c>
      <c r="AA106" s="26"/>
    </row>
    <row r="107" s="1" customFormat="1" ht="60" customHeight="1" spans="1:27">
      <c r="A107" s="20"/>
      <c r="B107" s="21" t="s">
        <v>453</v>
      </c>
      <c r="C107" s="69" t="s">
        <v>454</v>
      </c>
      <c r="D107" s="21" t="s">
        <v>86</v>
      </c>
      <c r="E107" s="21" t="s">
        <v>455</v>
      </c>
      <c r="F107" s="22" t="s">
        <v>88</v>
      </c>
      <c r="G107" s="21" t="s">
        <v>86</v>
      </c>
      <c r="H107" s="20" t="s">
        <v>239</v>
      </c>
      <c r="I107" s="20" t="s">
        <v>240</v>
      </c>
      <c r="J107" s="25">
        <v>78.49</v>
      </c>
      <c r="K107" s="25">
        <v>78.49</v>
      </c>
      <c r="L107" s="54">
        <v>0</v>
      </c>
      <c r="M107" s="25">
        <v>78.49</v>
      </c>
      <c r="N107" s="54"/>
      <c r="O107" s="54"/>
      <c r="P107" s="25"/>
      <c r="Q107" s="62"/>
      <c r="R107" s="62"/>
      <c r="S107" s="25"/>
      <c r="T107" s="25"/>
      <c r="U107" s="25"/>
      <c r="V107" s="33">
        <v>33</v>
      </c>
      <c r="W107" s="33">
        <v>100</v>
      </c>
      <c r="X107" s="33">
        <v>106</v>
      </c>
      <c r="Y107" s="33" t="s">
        <v>448</v>
      </c>
      <c r="Z107" s="21" t="s">
        <v>456</v>
      </c>
      <c r="AA107" s="26"/>
    </row>
    <row r="108" s="1" customFormat="1" ht="60" customHeight="1" spans="1:27">
      <c r="A108" s="20"/>
      <c r="B108" s="21" t="s">
        <v>457</v>
      </c>
      <c r="C108" s="70" t="s">
        <v>458</v>
      </c>
      <c r="D108" s="21" t="s">
        <v>86</v>
      </c>
      <c r="E108" s="21" t="s">
        <v>275</v>
      </c>
      <c r="F108" s="22" t="s">
        <v>88</v>
      </c>
      <c r="G108" s="21" t="s">
        <v>86</v>
      </c>
      <c r="H108" s="20" t="s">
        <v>239</v>
      </c>
      <c r="I108" s="20" t="s">
        <v>240</v>
      </c>
      <c r="J108" s="25">
        <v>91.45</v>
      </c>
      <c r="K108" s="25">
        <v>91.45</v>
      </c>
      <c r="L108" s="25">
        <v>91.45</v>
      </c>
      <c r="M108" s="54"/>
      <c r="N108" s="54"/>
      <c r="O108" s="54"/>
      <c r="P108" s="25"/>
      <c r="Q108" s="25"/>
      <c r="R108" s="25"/>
      <c r="S108" s="25"/>
      <c r="T108" s="25"/>
      <c r="U108" s="25"/>
      <c r="V108" s="26">
        <v>210</v>
      </c>
      <c r="W108" s="26">
        <v>860</v>
      </c>
      <c r="X108" s="21">
        <v>1300</v>
      </c>
      <c r="Y108" s="21" t="s">
        <v>459</v>
      </c>
      <c r="Z108" s="21" t="s">
        <v>460</v>
      </c>
      <c r="AA108" s="26"/>
    </row>
    <row r="109" s="1" customFormat="1" ht="60" customHeight="1" spans="1:27">
      <c r="A109" s="20"/>
      <c r="B109" s="21" t="s">
        <v>461</v>
      </c>
      <c r="C109" s="21" t="s">
        <v>462</v>
      </c>
      <c r="D109" s="21" t="s">
        <v>210</v>
      </c>
      <c r="E109" s="21" t="s">
        <v>463</v>
      </c>
      <c r="F109" s="22" t="s">
        <v>88</v>
      </c>
      <c r="G109" s="20" t="s">
        <v>89</v>
      </c>
      <c r="H109" s="21" t="s">
        <v>90</v>
      </c>
      <c r="I109" s="21" t="s">
        <v>91</v>
      </c>
      <c r="J109" s="25">
        <v>41.5</v>
      </c>
      <c r="K109" s="25">
        <v>41.5</v>
      </c>
      <c r="L109" s="54">
        <v>0</v>
      </c>
      <c r="M109" s="25">
        <v>41.5</v>
      </c>
      <c r="N109" s="54"/>
      <c r="O109" s="54"/>
      <c r="P109" s="25"/>
      <c r="Q109" s="62"/>
      <c r="R109" s="62"/>
      <c r="S109" s="25">
        <v>0</v>
      </c>
      <c r="T109" s="25"/>
      <c r="U109" s="25"/>
      <c r="V109" s="26"/>
      <c r="W109" s="21">
        <v>124</v>
      </c>
      <c r="X109" s="21">
        <v>278</v>
      </c>
      <c r="Y109" s="21" t="s">
        <v>464</v>
      </c>
      <c r="Z109" s="21" t="s">
        <v>462</v>
      </c>
      <c r="AA109" s="26"/>
    </row>
    <row r="110" s="1" customFormat="1" ht="60" customHeight="1" spans="1:27">
      <c r="A110" s="20"/>
      <c r="B110" s="21" t="s">
        <v>465</v>
      </c>
      <c r="C110" s="27" t="s">
        <v>466</v>
      </c>
      <c r="D110" s="21" t="s">
        <v>86</v>
      </c>
      <c r="E110" s="21" t="s">
        <v>415</v>
      </c>
      <c r="F110" s="22" t="s">
        <v>88</v>
      </c>
      <c r="G110" s="21" t="s">
        <v>467</v>
      </c>
      <c r="H110" s="26" t="s">
        <v>468</v>
      </c>
      <c r="I110" s="26" t="s">
        <v>469</v>
      </c>
      <c r="J110" s="25">
        <v>68.11</v>
      </c>
      <c r="K110" s="25">
        <v>68.11</v>
      </c>
      <c r="L110" s="54">
        <v>0</v>
      </c>
      <c r="M110" s="54"/>
      <c r="N110" s="54"/>
      <c r="O110" s="25">
        <v>68.11</v>
      </c>
      <c r="P110" s="25"/>
      <c r="Q110" s="62"/>
      <c r="R110" s="62"/>
      <c r="S110" s="25">
        <v>0</v>
      </c>
      <c r="T110" s="25"/>
      <c r="U110" s="25"/>
      <c r="V110" s="26"/>
      <c r="W110" s="21">
        <v>379</v>
      </c>
      <c r="X110" s="21">
        <v>1237</v>
      </c>
      <c r="Y110" s="23" t="s">
        <v>459</v>
      </c>
      <c r="Z110" s="23" t="s">
        <v>460</v>
      </c>
      <c r="AA110" s="26"/>
    </row>
    <row r="111" s="1" customFormat="1" ht="60" customHeight="1" spans="1:27">
      <c r="A111" s="20"/>
      <c r="B111" s="71" t="s">
        <v>470</v>
      </c>
      <c r="C111" s="27" t="s">
        <v>471</v>
      </c>
      <c r="D111" s="21" t="s">
        <v>86</v>
      </c>
      <c r="E111" s="21" t="s">
        <v>455</v>
      </c>
      <c r="F111" s="22" t="s">
        <v>88</v>
      </c>
      <c r="G111" s="21" t="s">
        <v>467</v>
      </c>
      <c r="H111" s="26" t="s">
        <v>468</v>
      </c>
      <c r="I111" s="26" t="s">
        <v>469</v>
      </c>
      <c r="J111" s="25">
        <v>49.09</v>
      </c>
      <c r="K111" s="25">
        <v>49.09</v>
      </c>
      <c r="L111" s="54">
        <v>0</v>
      </c>
      <c r="M111" s="54"/>
      <c r="N111" s="54"/>
      <c r="O111" s="25">
        <v>49.09</v>
      </c>
      <c r="P111" s="25"/>
      <c r="Q111" s="62"/>
      <c r="R111" s="62"/>
      <c r="S111" s="25">
        <v>0</v>
      </c>
      <c r="T111" s="25"/>
      <c r="U111" s="25"/>
      <c r="V111" s="26"/>
      <c r="W111" s="21">
        <v>80</v>
      </c>
      <c r="X111" s="21">
        <v>300</v>
      </c>
      <c r="Y111" s="23" t="s">
        <v>459</v>
      </c>
      <c r="Z111" s="23" t="s">
        <v>460</v>
      </c>
      <c r="AA111" s="26"/>
    </row>
    <row r="112" s="1" customFormat="1" ht="60" customHeight="1" spans="1:27">
      <c r="A112" s="20"/>
      <c r="B112" s="21" t="s">
        <v>472</v>
      </c>
      <c r="C112" s="27" t="s">
        <v>473</v>
      </c>
      <c r="D112" s="21" t="s">
        <v>86</v>
      </c>
      <c r="E112" s="21" t="s">
        <v>474</v>
      </c>
      <c r="F112" s="22" t="s">
        <v>88</v>
      </c>
      <c r="G112" s="21" t="s">
        <v>467</v>
      </c>
      <c r="H112" s="26" t="s">
        <v>468</v>
      </c>
      <c r="I112" s="26" t="s">
        <v>469</v>
      </c>
      <c r="J112" s="25">
        <v>26.94</v>
      </c>
      <c r="K112" s="25">
        <v>26.94</v>
      </c>
      <c r="L112" s="54">
        <v>0</v>
      </c>
      <c r="M112" s="54"/>
      <c r="N112" s="54"/>
      <c r="O112" s="25">
        <v>26.94</v>
      </c>
      <c r="P112" s="25"/>
      <c r="Q112" s="62"/>
      <c r="R112" s="62"/>
      <c r="S112" s="25">
        <v>0</v>
      </c>
      <c r="T112" s="25"/>
      <c r="U112" s="25"/>
      <c r="V112" s="26"/>
      <c r="W112" s="21">
        <v>75</v>
      </c>
      <c r="X112" s="21">
        <v>194</v>
      </c>
      <c r="Y112" s="23" t="s">
        <v>459</v>
      </c>
      <c r="Z112" s="23" t="s">
        <v>460</v>
      </c>
      <c r="AA112" s="26"/>
    </row>
    <row r="113" s="1" customFormat="1" ht="60" customHeight="1" spans="1:27">
      <c r="A113" s="20"/>
      <c r="B113" s="21" t="s">
        <v>475</v>
      </c>
      <c r="C113" s="27" t="s">
        <v>476</v>
      </c>
      <c r="D113" s="21" t="s">
        <v>340</v>
      </c>
      <c r="E113" s="21" t="s">
        <v>477</v>
      </c>
      <c r="F113" s="22" t="s">
        <v>88</v>
      </c>
      <c r="G113" s="21" t="s">
        <v>467</v>
      </c>
      <c r="H113" s="26" t="s">
        <v>468</v>
      </c>
      <c r="I113" s="26" t="s">
        <v>469</v>
      </c>
      <c r="J113" s="25">
        <v>16.07</v>
      </c>
      <c r="K113" s="25">
        <v>16.07</v>
      </c>
      <c r="L113" s="54">
        <v>0</v>
      </c>
      <c r="M113" s="54"/>
      <c r="N113" s="54"/>
      <c r="O113" s="25">
        <v>16.07</v>
      </c>
      <c r="P113" s="25"/>
      <c r="Q113" s="62"/>
      <c r="R113" s="62"/>
      <c r="S113" s="25">
        <v>0</v>
      </c>
      <c r="T113" s="25"/>
      <c r="U113" s="25"/>
      <c r="V113" s="26"/>
      <c r="W113" s="21">
        <v>31</v>
      </c>
      <c r="X113" s="21">
        <v>104</v>
      </c>
      <c r="Y113" s="23" t="s">
        <v>459</v>
      </c>
      <c r="Z113" s="23" t="s">
        <v>460</v>
      </c>
      <c r="AA113" s="26"/>
    </row>
    <row r="114" s="1" customFormat="1" ht="60" customHeight="1" spans="1:27">
      <c r="A114" s="20"/>
      <c r="B114" s="21" t="s">
        <v>478</v>
      </c>
      <c r="C114" s="27" t="s">
        <v>479</v>
      </c>
      <c r="D114" s="21" t="s">
        <v>340</v>
      </c>
      <c r="E114" s="21" t="s">
        <v>341</v>
      </c>
      <c r="F114" s="22" t="s">
        <v>88</v>
      </c>
      <c r="G114" s="21" t="s">
        <v>467</v>
      </c>
      <c r="H114" s="26" t="s">
        <v>468</v>
      </c>
      <c r="I114" s="26" t="s">
        <v>469</v>
      </c>
      <c r="J114" s="54">
        <v>28.35</v>
      </c>
      <c r="K114" s="54">
        <v>28.35</v>
      </c>
      <c r="L114" s="54">
        <v>0</v>
      </c>
      <c r="M114" s="54"/>
      <c r="N114" s="54"/>
      <c r="O114" s="54">
        <v>28.35</v>
      </c>
      <c r="P114" s="25"/>
      <c r="Q114" s="62"/>
      <c r="R114" s="62"/>
      <c r="S114" s="25">
        <v>0</v>
      </c>
      <c r="T114" s="25"/>
      <c r="U114" s="25"/>
      <c r="V114" s="26"/>
      <c r="W114" s="21">
        <v>345</v>
      </c>
      <c r="X114" s="21">
        <v>1180</v>
      </c>
      <c r="Y114" s="23" t="s">
        <v>459</v>
      </c>
      <c r="Z114" s="23" t="s">
        <v>460</v>
      </c>
      <c r="AA114" s="26"/>
    </row>
    <row r="115" s="1" customFormat="1" ht="60" customHeight="1" spans="1:27">
      <c r="A115" s="20"/>
      <c r="B115" s="21" t="s">
        <v>480</v>
      </c>
      <c r="C115" s="27" t="s">
        <v>481</v>
      </c>
      <c r="D115" s="21" t="s">
        <v>186</v>
      </c>
      <c r="E115" s="21" t="s">
        <v>233</v>
      </c>
      <c r="F115" s="22" t="s">
        <v>88</v>
      </c>
      <c r="G115" s="21" t="s">
        <v>467</v>
      </c>
      <c r="H115" s="26" t="s">
        <v>468</v>
      </c>
      <c r="I115" s="26" t="s">
        <v>469</v>
      </c>
      <c r="J115" s="25">
        <v>136.14</v>
      </c>
      <c r="K115" s="25">
        <v>136.14</v>
      </c>
      <c r="L115" s="54">
        <v>0</v>
      </c>
      <c r="M115" s="54"/>
      <c r="N115" s="54"/>
      <c r="O115" s="25">
        <v>136.14</v>
      </c>
      <c r="P115" s="25"/>
      <c r="Q115" s="62"/>
      <c r="R115" s="62"/>
      <c r="S115" s="25"/>
      <c r="T115" s="25"/>
      <c r="U115" s="25"/>
      <c r="V115" s="26"/>
      <c r="W115" s="21">
        <v>86</v>
      </c>
      <c r="X115" s="21">
        <v>335</v>
      </c>
      <c r="Y115" s="23" t="s">
        <v>459</v>
      </c>
      <c r="Z115" s="23" t="s">
        <v>460</v>
      </c>
      <c r="AA115" s="26"/>
    </row>
    <row r="116" s="1" customFormat="1" ht="60" customHeight="1" spans="1:27">
      <c r="A116" s="20"/>
      <c r="B116" s="21" t="s">
        <v>482</v>
      </c>
      <c r="C116" s="27" t="s">
        <v>483</v>
      </c>
      <c r="D116" s="21" t="s">
        <v>198</v>
      </c>
      <c r="E116" s="21" t="s">
        <v>199</v>
      </c>
      <c r="F116" s="22" t="s">
        <v>88</v>
      </c>
      <c r="G116" s="21" t="s">
        <v>467</v>
      </c>
      <c r="H116" s="26" t="s">
        <v>468</v>
      </c>
      <c r="I116" s="26" t="s">
        <v>469</v>
      </c>
      <c r="J116" s="25">
        <v>230.1</v>
      </c>
      <c r="K116" s="25">
        <v>230.1</v>
      </c>
      <c r="L116" s="54">
        <v>0</v>
      </c>
      <c r="M116" s="25">
        <v>230.1</v>
      </c>
      <c r="N116" s="54"/>
      <c r="O116" s="54"/>
      <c r="P116" s="25"/>
      <c r="Q116" s="62"/>
      <c r="R116" s="62"/>
      <c r="S116" s="25"/>
      <c r="T116" s="25"/>
      <c r="U116" s="25"/>
      <c r="V116" s="26"/>
      <c r="W116" s="61">
        <v>250</v>
      </c>
      <c r="X116" s="61">
        <v>960</v>
      </c>
      <c r="Y116" s="74" t="s">
        <v>459</v>
      </c>
      <c r="Z116" s="74" t="s">
        <v>460</v>
      </c>
      <c r="AA116" s="26"/>
    </row>
    <row r="117" s="1" customFormat="1" ht="60" customHeight="1" spans="1:27">
      <c r="A117" s="20"/>
      <c r="B117" s="21" t="s">
        <v>484</v>
      </c>
      <c r="C117" s="72" t="s">
        <v>485</v>
      </c>
      <c r="D117" s="21" t="s">
        <v>372</v>
      </c>
      <c r="E117" s="21" t="s">
        <v>486</v>
      </c>
      <c r="F117" s="22" t="s">
        <v>88</v>
      </c>
      <c r="G117" s="21" t="s">
        <v>467</v>
      </c>
      <c r="H117" s="26" t="s">
        <v>468</v>
      </c>
      <c r="I117" s="26" t="s">
        <v>469</v>
      </c>
      <c r="J117" s="25">
        <v>294.61</v>
      </c>
      <c r="K117" s="25">
        <v>294.61</v>
      </c>
      <c r="L117" s="25">
        <v>294.61</v>
      </c>
      <c r="M117" s="54"/>
      <c r="N117" s="54"/>
      <c r="O117" s="54"/>
      <c r="P117" s="25"/>
      <c r="Q117" s="62"/>
      <c r="R117" s="62"/>
      <c r="S117" s="25"/>
      <c r="T117" s="25"/>
      <c r="U117" s="25"/>
      <c r="V117" s="26"/>
      <c r="W117" s="61">
        <v>680</v>
      </c>
      <c r="X117" s="61">
        <v>2217</v>
      </c>
      <c r="Y117" s="74" t="s">
        <v>459</v>
      </c>
      <c r="Z117" s="74" t="s">
        <v>460</v>
      </c>
      <c r="AA117" s="26"/>
    </row>
    <row r="118" s="1" customFormat="1" ht="60" customHeight="1" spans="1:27">
      <c r="A118" s="20"/>
      <c r="B118" s="21" t="s">
        <v>487</v>
      </c>
      <c r="C118" s="27" t="s">
        <v>488</v>
      </c>
      <c r="D118" s="21" t="s">
        <v>210</v>
      </c>
      <c r="E118" s="21" t="s">
        <v>303</v>
      </c>
      <c r="F118" s="22" t="s">
        <v>88</v>
      </c>
      <c r="G118" s="21" t="s">
        <v>467</v>
      </c>
      <c r="H118" s="26" t="s">
        <v>468</v>
      </c>
      <c r="I118" s="26" t="s">
        <v>469</v>
      </c>
      <c r="J118" s="54">
        <v>688.45</v>
      </c>
      <c r="K118" s="54">
        <v>688.45</v>
      </c>
      <c r="L118" s="54">
        <v>38.44</v>
      </c>
      <c r="M118" s="54">
        <v>565.19</v>
      </c>
      <c r="N118" s="54"/>
      <c r="O118" s="54">
        <v>84.82</v>
      </c>
      <c r="P118" s="25"/>
      <c r="Q118" s="62"/>
      <c r="R118" s="62"/>
      <c r="S118" s="25"/>
      <c r="T118" s="25"/>
      <c r="U118" s="25"/>
      <c r="V118" s="26"/>
      <c r="W118" s="61">
        <v>428</v>
      </c>
      <c r="X118" s="61">
        <v>1453</v>
      </c>
      <c r="Y118" s="74" t="s">
        <v>459</v>
      </c>
      <c r="Z118" s="74" t="s">
        <v>460</v>
      </c>
      <c r="AA118" s="26"/>
    </row>
    <row r="119" s="1" customFormat="1" ht="60" customHeight="1" spans="1:27">
      <c r="A119" s="20"/>
      <c r="B119" s="21" t="s">
        <v>489</v>
      </c>
      <c r="C119" s="20" t="s">
        <v>490</v>
      </c>
      <c r="D119" s="21" t="s">
        <v>210</v>
      </c>
      <c r="E119" s="21" t="s">
        <v>491</v>
      </c>
      <c r="F119" s="22" t="s">
        <v>88</v>
      </c>
      <c r="G119" s="21" t="s">
        <v>467</v>
      </c>
      <c r="H119" s="26" t="s">
        <v>468</v>
      </c>
      <c r="I119" s="26" t="s">
        <v>469</v>
      </c>
      <c r="J119" s="25">
        <v>113.93</v>
      </c>
      <c r="K119" s="25">
        <v>113.93</v>
      </c>
      <c r="L119" s="54">
        <v>0</v>
      </c>
      <c r="M119" s="25">
        <v>113.93</v>
      </c>
      <c r="N119" s="54"/>
      <c r="O119" s="54"/>
      <c r="P119" s="25"/>
      <c r="Q119" s="62"/>
      <c r="R119" s="62"/>
      <c r="S119" s="25">
        <v>0</v>
      </c>
      <c r="T119" s="25"/>
      <c r="U119" s="25"/>
      <c r="V119" s="26"/>
      <c r="W119" s="61">
        <v>906</v>
      </c>
      <c r="X119" s="61">
        <v>1926</v>
      </c>
      <c r="Y119" s="74" t="s">
        <v>459</v>
      </c>
      <c r="Z119" s="74" t="s">
        <v>460</v>
      </c>
      <c r="AA119" s="26"/>
    </row>
    <row r="120" s="1" customFormat="1" ht="60" customHeight="1" spans="1:27">
      <c r="A120" s="20"/>
      <c r="B120" s="21" t="s">
        <v>492</v>
      </c>
      <c r="C120" s="27" t="s">
        <v>493</v>
      </c>
      <c r="D120" s="21" t="s">
        <v>288</v>
      </c>
      <c r="E120" s="21" t="s">
        <v>494</v>
      </c>
      <c r="F120" s="22" t="s">
        <v>88</v>
      </c>
      <c r="G120" s="21" t="s">
        <v>467</v>
      </c>
      <c r="H120" s="26" t="s">
        <v>468</v>
      </c>
      <c r="I120" s="26" t="s">
        <v>469</v>
      </c>
      <c r="J120" s="25">
        <v>103.56</v>
      </c>
      <c r="K120" s="25">
        <v>103.56</v>
      </c>
      <c r="L120" s="54">
        <v>0</v>
      </c>
      <c r="M120" s="25">
        <v>103.56</v>
      </c>
      <c r="N120" s="54"/>
      <c r="O120" s="54"/>
      <c r="P120" s="25"/>
      <c r="Q120" s="62"/>
      <c r="R120" s="62"/>
      <c r="S120" s="25"/>
      <c r="T120" s="25"/>
      <c r="U120" s="25"/>
      <c r="V120" s="26"/>
      <c r="W120" s="74">
        <v>207</v>
      </c>
      <c r="X120" s="74">
        <v>827</v>
      </c>
      <c r="Y120" s="74" t="s">
        <v>459</v>
      </c>
      <c r="Z120" s="74" t="s">
        <v>460</v>
      </c>
      <c r="AA120" s="26"/>
    </row>
    <row r="121" s="1" customFormat="1" ht="60" customHeight="1" spans="1:27">
      <c r="A121" s="20"/>
      <c r="B121" s="21" t="s">
        <v>495</v>
      </c>
      <c r="C121" s="23" t="s">
        <v>496</v>
      </c>
      <c r="D121" s="21" t="s">
        <v>254</v>
      </c>
      <c r="E121" s="21" t="s">
        <v>497</v>
      </c>
      <c r="F121" s="22" t="s">
        <v>88</v>
      </c>
      <c r="G121" s="21" t="s">
        <v>467</v>
      </c>
      <c r="H121" s="26" t="s">
        <v>468</v>
      </c>
      <c r="I121" s="26" t="s">
        <v>469</v>
      </c>
      <c r="J121" s="54">
        <v>960</v>
      </c>
      <c r="K121" s="54">
        <v>0</v>
      </c>
      <c r="L121" s="54"/>
      <c r="M121" s="54"/>
      <c r="N121" s="54"/>
      <c r="O121" s="54"/>
      <c r="P121" s="25"/>
      <c r="Q121" s="62"/>
      <c r="R121" s="62"/>
      <c r="S121" s="25">
        <v>960</v>
      </c>
      <c r="T121" s="25"/>
      <c r="U121" s="25">
        <v>960</v>
      </c>
      <c r="V121" s="26"/>
      <c r="W121" s="74">
        <v>475</v>
      </c>
      <c r="X121" s="74">
        <v>1702</v>
      </c>
      <c r="Y121" s="74" t="s">
        <v>459</v>
      </c>
      <c r="Z121" s="74" t="s">
        <v>498</v>
      </c>
      <c r="AA121" s="26"/>
    </row>
    <row r="122" s="1" customFormat="1" ht="60" customHeight="1" spans="1:27">
      <c r="A122" s="21"/>
      <c r="B122" s="21" t="s">
        <v>499</v>
      </c>
      <c r="C122" s="70" t="s">
        <v>500</v>
      </c>
      <c r="D122" s="21" t="s">
        <v>86</v>
      </c>
      <c r="E122" s="21" t="s">
        <v>501</v>
      </c>
      <c r="F122" s="22" t="s">
        <v>88</v>
      </c>
      <c r="G122" s="21" t="s">
        <v>467</v>
      </c>
      <c r="H122" s="26" t="s">
        <v>468</v>
      </c>
      <c r="I122" s="26" t="s">
        <v>469</v>
      </c>
      <c r="J122" s="25">
        <v>81.65</v>
      </c>
      <c r="K122" s="25">
        <v>81.65</v>
      </c>
      <c r="L122" s="25">
        <v>81.65</v>
      </c>
      <c r="M122" s="54"/>
      <c r="N122" s="54"/>
      <c r="O122" s="54"/>
      <c r="P122" s="25"/>
      <c r="Q122" s="62"/>
      <c r="R122" s="62"/>
      <c r="S122" s="25"/>
      <c r="T122" s="25"/>
      <c r="U122" s="25"/>
      <c r="V122" s="26"/>
      <c r="W122" s="61">
        <v>785</v>
      </c>
      <c r="X122" s="61">
        <v>1160</v>
      </c>
      <c r="Y122" s="74" t="s">
        <v>459</v>
      </c>
      <c r="Z122" s="74" t="s">
        <v>460</v>
      </c>
      <c r="AA122" s="26"/>
    </row>
    <row r="123" s="1" customFormat="1" ht="60" customHeight="1" spans="1:27">
      <c r="A123" s="20"/>
      <c r="B123" s="21" t="s">
        <v>502</v>
      </c>
      <c r="C123" s="21" t="s">
        <v>503</v>
      </c>
      <c r="D123" s="21" t="s">
        <v>186</v>
      </c>
      <c r="E123" s="35" t="s">
        <v>206</v>
      </c>
      <c r="F123" s="22" t="s">
        <v>88</v>
      </c>
      <c r="G123" s="21" t="s">
        <v>467</v>
      </c>
      <c r="H123" s="26" t="s">
        <v>468</v>
      </c>
      <c r="I123" s="26" t="s">
        <v>469</v>
      </c>
      <c r="J123" s="25">
        <v>199.3</v>
      </c>
      <c r="K123" s="25">
        <v>199.3</v>
      </c>
      <c r="L123" s="25">
        <v>199.3</v>
      </c>
      <c r="M123" s="54"/>
      <c r="N123" s="54"/>
      <c r="O123" s="54"/>
      <c r="P123" s="25"/>
      <c r="Q123" s="62"/>
      <c r="R123" s="62"/>
      <c r="S123" s="25">
        <v>0</v>
      </c>
      <c r="T123" s="25"/>
      <c r="U123" s="54"/>
      <c r="V123" s="26"/>
      <c r="W123" s="61">
        <v>926</v>
      </c>
      <c r="X123" s="61">
        <v>1365</v>
      </c>
      <c r="Y123" s="21" t="s">
        <v>504</v>
      </c>
      <c r="Z123" s="21" t="s">
        <v>505</v>
      </c>
      <c r="AA123" s="26"/>
    </row>
    <row r="124" s="1" customFormat="1" ht="60" customHeight="1" spans="1:27">
      <c r="A124" s="20"/>
      <c r="B124" s="21" t="s">
        <v>506</v>
      </c>
      <c r="C124" s="21" t="s">
        <v>507</v>
      </c>
      <c r="D124" s="21" t="s">
        <v>186</v>
      </c>
      <c r="E124" s="35" t="s">
        <v>206</v>
      </c>
      <c r="F124" s="22" t="s">
        <v>88</v>
      </c>
      <c r="G124" s="21" t="s">
        <v>467</v>
      </c>
      <c r="H124" s="26" t="s">
        <v>468</v>
      </c>
      <c r="I124" s="26" t="s">
        <v>469</v>
      </c>
      <c r="J124" s="25">
        <v>110.08</v>
      </c>
      <c r="K124" s="25">
        <v>110.08</v>
      </c>
      <c r="L124" s="25">
        <v>110.08</v>
      </c>
      <c r="M124" s="54"/>
      <c r="N124" s="54"/>
      <c r="O124" s="54"/>
      <c r="P124" s="25"/>
      <c r="Q124" s="62"/>
      <c r="R124" s="62"/>
      <c r="S124" s="25"/>
      <c r="T124" s="25"/>
      <c r="U124" s="54"/>
      <c r="V124" s="26"/>
      <c r="W124" s="61">
        <v>709</v>
      </c>
      <c r="X124" s="61">
        <v>2472</v>
      </c>
      <c r="Y124" s="21" t="s">
        <v>508</v>
      </c>
      <c r="Z124" s="21" t="s">
        <v>508</v>
      </c>
      <c r="AA124" s="26"/>
    </row>
    <row r="125" s="1" customFormat="1" ht="60" customHeight="1" spans="1:27">
      <c r="A125" s="20"/>
      <c r="B125" s="21" t="s">
        <v>509</v>
      </c>
      <c r="C125" s="21" t="s">
        <v>510</v>
      </c>
      <c r="D125" s="21" t="s">
        <v>186</v>
      </c>
      <c r="E125" s="35" t="s">
        <v>511</v>
      </c>
      <c r="F125" s="22" t="s">
        <v>88</v>
      </c>
      <c r="G125" s="21" t="s">
        <v>467</v>
      </c>
      <c r="H125" s="26" t="s">
        <v>468</v>
      </c>
      <c r="I125" s="26" t="s">
        <v>469</v>
      </c>
      <c r="J125" s="25">
        <v>123.63</v>
      </c>
      <c r="K125" s="25">
        <v>123.63</v>
      </c>
      <c r="L125" s="25">
        <v>123.63</v>
      </c>
      <c r="M125" s="54"/>
      <c r="N125" s="54"/>
      <c r="O125" s="54"/>
      <c r="P125" s="25"/>
      <c r="Q125" s="62"/>
      <c r="R125" s="62"/>
      <c r="S125" s="25">
        <v>0</v>
      </c>
      <c r="T125" s="25"/>
      <c r="U125" s="54"/>
      <c r="V125" s="26"/>
      <c r="W125" s="74">
        <v>86</v>
      </c>
      <c r="X125" s="74">
        <v>160</v>
      </c>
      <c r="Y125" s="21" t="s">
        <v>512</v>
      </c>
      <c r="Z125" s="21" t="s">
        <v>513</v>
      </c>
      <c r="AA125" s="26"/>
    </row>
    <row r="126" s="1" customFormat="1" ht="60" customHeight="1" spans="1:27">
      <c r="A126" s="20"/>
      <c r="B126" s="21" t="s">
        <v>514</v>
      </c>
      <c r="C126" s="27" t="s">
        <v>515</v>
      </c>
      <c r="D126" s="21" t="s">
        <v>327</v>
      </c>
      <c r="E126" s="21" t="s">
        <v>516</v>
      </c>
      <c r="F126" s="22" t="s">
        <v>88</v>
      </c>
      <c r="G126" s="21" t="s">
        <v>467</v>
      </c>
      <c r="H126" s="26" t="s">
        <v>468</v>
      </c>
      <c r="I126" s="26" t="s">
        <v>469</v>
      </c>
      <c r="J126" s="25">
        <v>118.11</v>
      </c>
      <c r="K126" s="25">
        <v>118.11</v>
      </c>
      <c r="L126" s="25">
        <v>118.11</v>
      </c>
      <c r="M126" s="54"/>
      <c r="N126" s="54"/>
      <c r="O126" s="54"/>
      <c r="P126" s="25"/>
      <c r="Q126" s="62"/>
      <c r="R126" s="62"/>
      <c r="S126" s="25"/>
      <c r="T126" s="25"/>
      <c r="U126" s="25"/>
      <c r="V126" s="26"/>
      <c r="W126" s="61">
        <v>735</v>
      </c>
      <c r="X126" s="61">
        <v>1986</v>
      </c>
      <c r="Y126" s="74" t="s">
        <v>459</v>
      </c>
      <c r="Z126" s="74" t="s">
        <v>460</v>
      </c>
      <c r="AA126" s="26"/>
    </row>
    <row r="127" s="1" customFormat="1" ht="84" customHeight="1" spans="1:27">
      <c r="A127" s="20"/>
      <c r="B127" s="21" t="s">
        <v>517</v>
      </c>
      <c r="C127" s="21" t="s">
        <v>518</v>
      </c>
      <c r="D127" s="21" t="s">
        <v>86</v>
      </c>
      <c r="E127" s="21" t="s">
        <v>415</v>
      </c>
      <c r="F127" s="23" t="s">
        <v>88</v>
      </c>
      <c r="G127" s="21" t="s">
        <v>467</v>
      </c>
      <c r="H127" s="21" t="s">
        <v>239</v>
      </c>
      <c r="I127" s="23" t="s">
        <v>240</v>
      </c>
      <c r="J127" s="54">
        <v>612.46</v>
      </c>
      <c r="K127" s="54">
        <v>0</v>
      </c>
      <c r="L127" s="54"/>
      <c r="M127" s="54"/>
      <c r="N127" s="54"/>
      <c r="O127" s="54"/>
      <c r="P127" s="25"/>
      <c r="Q127" s="25"/>
      <c r="R127" s="25"/>
      <c r="S127" s="25">
        <v>612.46</v>
      </c>
      <c r="T127" s="25"/>
      <c r="U127" s="25">
        <v>612.46</v>
      </c>
      <c r="V127" s="21"/>
      <c r="W127" s="61">
        <v>743</v>
      </c>
      <c r="X127" s="61">
        <v>1134</v>
      </c>
      <c r="Y127" s="21" t="s">
        <v>519</v>
      </c>
      <c r="Z127" s="21" t="s">
        <v>520</v>
      </c>
      <c r="AA127" s="26"/>
    </row>
    <row r="128" s="1" customFormat="1" ht="60" customHeight="1" spans="1:27">
      <c r="A128" s="20"/>
      <c r="B128" s="21" t="s">
        <v>521</v>
      </c>
      <c r="C128" s="21" t="s">
        <v>522</v>
      </c>
      <c r="D128" s="21" t="s">
        <v>141</v>
      </c>
      <c r="E128" s="21" t="s">
        <v>523</v>
      </c>
      <c r="F128" s="22" t="s">
        <v>88</v>
      </c>
      <c r="G128" s="21" t="s">
        <v>467</v>
      </c>
      <c r="H128" s="26" t="s">
        <v>468</v>
      </c>
      <c r="I128" s="26" t="s">
        <v>469</v>
      </c>
      <c r="J128" s="25">
        <v>102.89</v>
      </c>
      <c r="K128" s="25">
        <v>102.89</v>
      </c>
      <c r="L128" s="25">
        <v>102.89</v>
      </c>
      <c r="M128" s="54"/>
      <c r="N128" s="54"/>
      <c r="O128" s="54"/>
      <c r="P128" s="25"/>
      <c r="Q128" s="25"/>
      <c r="R128" s="25"/>
      <c r="S128" s="25"/>
      <c r="T128" s="25"/>
      <c r="U128" s="25"/>
      <c r="V128" s="61"/>
      <c r="W128" s="21">
        <v>280</v>
      </c>
      <c r="X128" s="21">
        <v>400</v>
      </c>
      <c r="Y128" s="21" t="s">
        <v>524</v>
      </c>
      <c r="Z128" s="21" t="s">
        <v>93</v>
      </c>
      <c r="AA128" s="26"/>
    </row>
    <row r="129" s="1" customFormat="1" ht="60" customHeight="1" spans="1:27">
      <c r="A129" s="20"/>
      <c r="B129" s="21" t="s">
        <v>525</v>
      </c>
      <c r="C129" s="21" t="s">
        <v>526</v>
      </c>
      <c r="D129" s="21" t="s">
        <v>327</v>
      </c>
      <c r="E129" s="21" t="s">
        <v>407</v>
      </c>
      <c r="F129" s="22" t="s">
        <v>88</v>
      </c>
      <c r="G129" s="21" t="s">
        <v>467</v>
      </c>
      <c r="H129" s="26" t="s">
        <v>468</v>
      </c>
      <c r="I129" s="26" t="s">
        <v>469</v>
      </c>
      <c r="J129" s="25">
        <v>196.14</v>
      </c>
      <c r="K129" s="25">
        <v>196.14</v>
      </c>
      <c r="L129" s="25">
        <v>196.14</v>
      </c>
      <c r="M129" s="54"/>
      <c r="N129" s="54"/>
      <c r="O129" s="54"/>
      <c r="P129" s="25"/>
      <c r="Q129" s="25"/>
      <c r="R129" s="25"/>
      <c r="S129" s="25"/>
      <c r="T129" s="25"/>
      <c r="U129" s="25"/>
      <c r="V129" s="61"/>
      <c r="W129" s="21">
        <v>359</v>
      </c>
      <c r="X129" s="21">
        <v>497</v>
      </c>
      <c r="Y129" s="21" t="s">
        <v>527</v>
      </c>
      <c r="Z129" s="21" t="s">
        <v>93</v>
      </c>
      <c r="AA129" s="26"/>
    </row>
    <row r="130" s="1" customFormat="1" ht="60" customHeight="1" spans="1:27">
      <c r="A130" s="20"/>
      <c r="B130" s="21" t="s">
        <v>528</v>
      </c>
      <c r="C130" s="21" t="s">
        <v>529</v>
      </c>
      <c r="D130" s="21" t="s">
        <v>198</v>
      </c>
      <c r="E130" s="21" t="s">
        <v>530</v>
      </c>
      <c r="F130" s="22" t="s">
        <v>88</v>
      </c>
      <c r="G130" s="21" t="s">
        <v>467</v>
      </c>
      <c r="H130" s="26" t="s">
        <v>468</v>
      </c>
      <c r="I130" s="26" t="s">
        <v>469</v>
      </c>
      <c r="J130" s="25">
        <v>101.07</v>
      </c>
      <c r="K130" s="25">
        <v>101.07</v>
      </c>
      <c r="L130" s="25">
        <v>101.07</v>
      </c>
      <c r="M130" s="54"/>
      <c r="N130" s="54"/>
      <c r="O130" s="54"/>
      <c r="P130" s="25"/>
      <c r="Q130" s="25"/>
      <c r="R130" s="25"/>
      <c r="S130" s="25"/>
      <c r="T130" s="25"/>
      <c r="U130" s="25"/>
      <c r="V130" s="61"/>
      <c r="W130" s="21">
        <v>340</v>
      </c>
      <c r="X130" s="21">
        <v>500</v>
      </c>
      <c r="Y130" s="21" t="s">
        <v>527</v>
      </c>
      <c r="Z130" s="21" t="s">
        <v>93</v>
      </c>
      <c r="AA130" s="26"/>
    </row>
    <row r="131" s="1" customFormat="1" ht="60" customHeight="1" spans="1:27">
      <c r="A131" s="20"/>
      <c r="B131" s="21" t="s">
        <v>531</v>
      </c>
      <c r="C131" s="21" t="s">
        <v>532</v>
      </c>
      <c r="D131" s="21" t="s">
        <v>372</v>
      </c>
      <c r="E131" s="21" t="s">
        <v>533</v>
      </c>
      <c r="F131" s="22" t="s">
        <v>88</v>
      </c>
      <c r="G131" s="21" t="s">
        <v>467</v>
      </c>
      <c r="H131" s="26" t="s">
        <v>468</v>
      </c>
      <c r="I131" s="26" t="s">
        <v>469</v>
      </c>
      <c r="J131" s="25">
        <v>95</v>
      </c>
      <c r="K131" s="25">
        <v>95</v>
      </c>
      <c r="L131" s="25">
        <v>95</v>
      </c>
      <c r="M131" s="54"/>
      <c r="N131" s="54"/>
      <c r="O131" s="54"/>
      <c r="P131" s="25"/>
      <c r="Q131" s="25"/>
      <c r="R131" s="25"/>
      <c r="S131" s="25"/>
      <c r="T131" s="25"/>
      <c r="U131" s="25"/>
      <c r="V131" s="61"/>
      <c r="W131" s="21">
        <v>310</v>
      </c>
      <c r="X131" s="21">
        <v>400</v>
      </c>
      <c r="Y131" s="21" t="s">
        <v>527</v>
      </c>
      <c r="Z131" s="21" t="s">
        <v>93</v>
      </c>
      <c r="AA131" s="26"/>
    </row>
    <row r="132" s="1" customFormat="1" ht="60" customHeight="1" spans="1:27">
      <c r="A132" s="20"/>
      <c r="B132" s="21" t="s">
        <v>534</v>
      </c>
      <c r="C132" s="21" t="s">
        <v>535</v>
      </c>
      <c r="D132" s="21" t="s">
        <v>321</v>
      </c>
      <c r="E132" s="21" t="s">
        <v>536</v>
      </c>
      <c r="F132" s="22" t="s">
        <v>88</v>
      </c>
      <c r="G132" s="21" t="s">
        <v>467</v>
      </c>
      <c r="H132" s="26" t="s">
        <v>468</v>
      </c>
      <c r="I132" s="26" t="s">
        <v>469</v>
      </c>
      <c r="J132" s="54">
        <v>27.99</v>
      </c>
      <c r="K132" s="54">
        <v>27.99</v>
      </c>
      <c r="L132" s="54">
        <v>27.99</v>
      </c>
      <c r="M132" s="54"/>
      <c r="N132" s="54"/>
      <c r="O132" s="54"/>
      <c r="P132" s="25"/>
      <c r="Q132" s="25"/>
      <c r="R132" s="25"/>
      <c r="S132" s="25"/>
      <c r="T132" s="25"/>
      <c r="U132" s="25"/>
      <c r="V132" s="61"/>
      <c r="W132" s="21">
        <v>30</v>
      </c>
      <c r="X132" s="21">
        <v>95</v>
      </c>
      <c r="Y132" s="21" t="s">
        <v>527</v>
      </c>
      <c r="Z132" s="21" t="s">
        <v>93</v>
      </c>
      <c r="AA132" s="26"/>
    </row>
    <row r="133" s="1" customFormat="1" ht="60" customHeight="1" spans="1:27">
      <c r="A133" s="20"/>
      <c r="B133" s="21" t="s">
        <v>537</v>
      </c>
      <c r="C133" s="21" t="s">
        <v>538</v>
      </c>
      <c r="D133" s="21" t="s">
        <v>292</v>
      </c>
      <c r="E133" s="21" t="s">
        <v>539</v>
      </c>
      <c r="F133" s="22" t="s">
        <v>88</v>
      </c>
      <c r="G133" s="21" t="s">
        <v>467</v>
      </c>
      <c r="H133" s="26" t="s">
        <v>468</v>
      </c>
      <c r="I133" s="26" t="s">
        <v>469</v>
      </c>
      <c r="J133" s="25">
        <v>44.27</v>
      </c>
      <c r="K133" s="25">
        <v>44.27</v>
      </c>
      <c r="L133" s="25">
        <v>44.27</v>
      </c>
      <c r="M133" s="54"/>
      <c r="N133" s="54"/>
      <c r="O133" s="54"/>
      <c r="P133" s="25"/>
      <c r="Q133" s="25"/>
      <c r="R133" s="25"/>
      <c r="S133" s="25"/>
      <c r="T133" s="25"/>
      <c r="U133" s="25"/>
      <c r="V133" s="61"/>
      <c r="W133" s="21">
        <v>23</v>
      </c>
      <c r="X133" s="21">
        <v>85</v>
      </c>
      <c r="Y133" s="21" t="s">
        <v>527</v>
      </c>
      <c r="Z133" s="21" t="s">
        <v>93</v>
      </c>
      <c r="AA133" s="26"/>
    </row>
    <row r="134" s="1" customFormat="1" ht="60" customHeight="1" spans="1:27">
      <c r="A134" s="20"/>
      <c r="B134" s="21" t="s">
        <v>540</v>
      </c>
      <c r="C134" s="21" t="s">
        <v>541</v>
      </c>
      <c r="D134" s="21" t="s">
        <v>340</v>
      </c>
      <c r="E134" s="21" t="s">
        <v>341</v>
      </c>
      <c r="F134" s="22" t="s">
        <v>88</v>
      </c>
      <c r="G134" s="21" t="s">
        <v>467</v>
      </c>
      <c r="H134" s="26" t="s">
        <v>468</v>
      </c>
      <c r="I134" s="26" t="s">
        <v>469</v>
      </c>
      <c r="J134" s="25">
        <v>62.42</v>
      </c>
      <c r="K134" s="25">
        <v>62.42</v>
      </c>
      <c r="L134" s="25">
        <v>62.42</v>
      </c>
      <c r="M134" s="54"/>
      <c r="N134" s="54"/>
      <c r="O134" s="54"/>
      <c r="P134" s="25"/>
      <c r="Q134" s="25"/>
      <c r="R134" s="25"/>
      <c r="S134" s="25"/>
      <c r="T134" s="25"/>
      <c r="U134" s="25"/>
      <c r="V134" s="61"/>
      <c r="W134" s="21">
        <v>200</v>
      </c>
      <c r="X134" s="21">
        <v>200</v>
      </c>
      <c r="Y134" s="21" t="s">
        <v>527</v>
      </c>
      <c r="Z134" s="21" t="s">
        <v>93</v>
      </c>
      <c r="AA134" s="26"/>
    </row>
    <row r="135" s="1" customFormat="1" ht="60" customHeight="1" spans="1:27">
      <c r="A135" s="22"/>
      <c r="B135" s="21" t="s">
        <v>542</v>
      </c>
      <c r="C135" s="21" t="s">
        <v>543</v>
      </c>
      <c r="D135" s="21" t="s">
        <v>292</v>
      </c>
      <c r="E135" s="21" t="s">
        <v>293</v>
      </c>
      <c r="F135" s="21" t="s">
        <v>88</v>
      </c>
      <c r="G135" s="21" t="s">
        <v>292</v>
      </c>
      <c r="H135" s="20" t="s">
        <v>359</v>
      </c>
      <c r="I135" s="20" t="s">
        <v>360</v>
      </c>
      <c r="J135" s="54">
        <v>114.26</v>
      </c>
      <c r="K135" s="54">
        <v>114.26</v>
      </c>
      <c r="L135" s="54">
        <v>114.26</v>
      </c>
      <c r="M135" s="54"/>
      <c r="N135" s="54"/>
      <c r="O135" s="54"/>
      <c r="P135" s="25"/>
      <c r="Q135" s="25"/>
      <c r="R135" s="25"/>
      <c r="S135" s="25"/>
      <c r="T135" s="25"/>
      <c r="U135" s="25"/>
      <c r="V135" s="21">
        <v>41</v>
      </c>
      <c r="W135" s="21">
        <v>168</v>
      </c>
      <c r="X135" s="61">
        <v>317</v>
      </c>
      <c r="Y135" s="21" t="s">
        <v>544</v>
      </c>
      <c r="Z135" s="21" t="s">
        <v>545</v>
      </c>
      <c r="AA135" s="21"/>
    </row>
    <row r="136" s="1" customFormat="1" ht="60" customHeight="1" spans="1:27">
      <c r="A136" s="20"/>
      <c r="B136" s="21" t="s">
        <v>546</v>
      </c>
      <c r="C136" s="20" t="s">
        <v>547</v>
      </c>
      <c r="D136" s="21" t="s">
        <v>548</v>
      </c>
      <c r="E136" s="21"/>
      <c r="F136" s="22" t="s">
        <v>88</v>
      </c>
      <c r="G136" s="21" t="s">
        <v>89</v>
      </c>
      <c r="H136" s="21" t="s">
        <v>90</v>
      </c>
      <c r="I136" s="21" t="s">
        <v>91</v>
      </c>
      <c r="J136" s="54">
        <v>80</v>
      </c>
      <c r="K136" s="54">
        <v>80</v>
      </c>
      <c r="L136" s="54">
        <v>80</v>
      </c>
      <c r="M136" s="54"/>
      <c r="N136" s="54"/>
      <c r="O136" s="54"/>
      <c r="P136" s="25"/>
      <c r="Q136" s="25"/>
      <c r="R136" s="25"/>
      <c r="S136" s="25"/>
      <c r="T136" s="25"/>
      <c r="U136" s="25"/>
      <c r="V136" s="61"/>
      <c r="W136" s="21">
        <v>350</v>
      </c>
      <c r="X136" s="21">
        <v>420</v>
      </c>
      <c r="Y136" s="21" t="s">
        <v>527</v>
      </c>
      <c r="Z136" s="21" t="s">
        <v>93</v>
      </c>
      <c r="AA136" s="26"/>
    </row>
    <row r="137" s="1" customFormat="1" ht="60" customHeight="1" spans="1:27">
      <c r="A137" s="20"/>
      <c r="B137" s="21" t="s">
        <v>549</v>
      </c>
      <c r="C137" s="20" t="s">
        <v>550</v>
      </c>
      <c r="D137" s="21" t="s">
        <v>372</v>
      </c>
      <c r="E137" s="21" t="s">
        <v>551</v>
      </c>
      <c r="F137" s="22" t="s">
        <v>88</v>
      </c>
      <c r="G137" s="21" t="s">
        <v>89</v>
      </c>
      <c r="H137" s="21" t="s">
        <v>90</v>
      </c>
      <c r="I137" s="21" t="s">
        <v>91</v>
      </c>
      <c r="J137" s="25">
        <v>41.02</v>
      </c>
      <c r="K137" s="25">
        <v>41.02</v>
      </c>
      <c r="L137" s="25">
        <v>41.02</v>
      </c>
      <c r="M137" s="54"/>
      <c r="N137" s="54"/>
      <c r="O137" s="54"/>
      <c r="P137" s="25"/>
      <c r="Q137" s="25"/>
      <c r="R137" s="25"/>
      <c r="S137" s="25"/>
      <c r="T137" s="25"/>
      <c r="U137" s="25"/>
      <c r="V137" s="61"/>
      <c r="W137" s="21">
        <v>331</v>
      </c>
      <c r="X137" s="21">
        <v>560</v>
      </c>
      <c r="Y137" s="21" t="s">
        <v>527</v>
      </c>
      <c r="Z137" s="21" t="s">
        <v>552</v>
      </c>
      <c r="AA137" s="26"/>
    </row>
    <row r="138" s="1" customFormat="1" ht="60" customHeight="1" spans="1:27">
      <c r="A138" s="20"/>
      <c r="B138" s="21" t="s">
        <v>553</v>
      </c>
      <c r="C138" s="21" t="s">
        <v>554</v>
      </c>
      <c r="D138" s="21" t="s">
        <v>169</v>
      </c>
      <c r="E138" s="21" t="s">
        <v>170</v>
      </c>
      <c r="F138" s="21" t="s">
        <v>88</v>
      </c>
      <c r="G138" s="21" t="s">
        <v>467</v>
      </c>
      <c r="H138" s="26" t="s">
        <v>468</v>
      </c>
      <c r="I138" s="26" t="s">
        <v>469</v>
      </c>
      <c r="J138" s="25">
        <v>450</v>
      </c>
      <c r="K138" s="25">
        <v>450</v>
      </c>
      <c r="L138" s="54">
        <v>0</v>
      </c>
      <c r="M138" s="54">
        <v>411.8</v>
      </c>
      <c r="N138" s="54"/>
      <c r="O138" s="84">
        <v>38.2</v>
      </c>
      <c r="P138" s="25"/>
      <c r="Q138" s="25"/>
      <c r="R138" s="54"/>
      <c r="S138" s="25"/>
      <c r="T138" s="25"/>
      <c r="U138" s="25"/>
      <c r="V138" s="91">
        <v>281</v>
      </c>
      <c r="W138" s="91">
        <v>1230</v>
      </c>
      <c r="X138" s="91">
        <v>1230</v>
      </c>
      <c r="Y138" s="25" t="s">
        <v>555</v>
      </c>
      <c r="Z138" s="21" t="s">
        <v>556</v>
      </c>
      <c r="AA138" s="21"/>
    </row>
    <row r="139" s="1" customFormat="1" ht="45" customHeight="1" spans="1:27">
      <c r="A139" s="20"/>
      <c r="B139" s="21" t="s">
        <v>557</v>
      </c>
      <c r="C139" s="27" t="s">
        <v>558</v>
      </c>
      <c r="D139" s="20" t="s">
        <v>288</v>
      </c>
      <c r="E139" s="21" t="s">
        <v>289</v>
      </c>
      <c r="F139" s="22" t="s">
        <v>88</v>
      </c>
      <c r="G139" s="21" t="s">
        <v>130</v>
      </c>
      <c r="H139" s="26" t="s">
        <v>131</v>
      </c>
      <c r="I139" s="26" t="s">
        <v>132</v>
      </c>
      <c r="J139" s="54">
        <v>200</v>
      </c>
      <c r="K139" s="54">
        <v>0</v>
      </c>
      <c r="L139" s="54"/>
      <c r="M139" s="54"/>
      <c r="N139" s="54"/>
      <c r="O139" s="54"/>
      <c r="P139" s="25"/>
      <c r="Q139" s="62"/>
      <c r="R139" s="63"/>
      <c r="S139" s="25">
        <v>200</v>
      </c>
      <c r="T139" s="25">
        <v>200</v>
      </c>
      <c r="U139" s="25"/>
      <c r="V139" s="61"/>
      <c r="W139" s="22">
        <v>85</v>
      </c>
      <c r="X139" s="22">
        <v>210</v>
      </c>
      <c r="Y139" s="27" t="s">
        <v>171</v>
      </c>
      <c r="Z139" s="21" t="s">
        <v>166</v>
      </c>
      <c r="AA139" s="26"/>
    </row>
    <row r="140" s="1" customFormat="1" ht="45" customHeight="1" spans="1:27">
      <c r="A140" s="20"/>
      <c r="B140" s="21" t="s">
        <v>559</v>
      </c>
      <c r="C140" s="23" t="s">
        <v>560</v>
      </c>
      <c r="D140" s="20" t="s">
        <v>292</v>
      </c>
      <c r="E140" s="21" t="s">
        <v>293</v>
      </c>
      <c r="F140" s="22" t="s">
        <v>88</v>
      </c>
      <c r="G140" s="21" t="s">
        <v>130</v>
      </c>
      <c r="H140" s="26" t="s">
        <v>131</v>
      </c>
      <c r="I140" s="26" t="s">
        <v>132</v>
      </c>
      <c r="J140" s="54">
        <v>400</v>
      </c>
      <c r="K140" s="54">
        <v>0</v>
      </c>
      <c r="L140" s="54"/>
      <c r="M140" s="54"/>
      <c r="N140" s="54"/>
      <c r="O140" s="54"/>
      <c r="P140" s="25"/>
      <c r="Q140" s="62"/>
      <c r="R140" s="63"/>
      <c r="S140" s="25">
        <v>400</v>
      </c>
      <c r="T140" s="25">
        <v>400</v>
      </c>
      <c r="U140" s="25"/>
      <c r="V140" s="61"/>
      <c r="W140" s="22">
        <v>90</v>
      </c>
      <c r="X140" s="22">
        <v>160</v>
      </c>
      <c r="Y140" s="27" t="s">
        <v>561</v>
      </c>
      <c r="Z140" s="21" t="s">
        <v>166</v>
      </c>
      <c r="AA140" s="26"/>
    </row>
    <row r="141" s="1" customFormat="1" ht="45" customHeight="1" spans="1:27">
      <c r="A141" s="20"/>
      <c r="B141" s="21" t="s">
        <v>562</v>
      </c>
      <c r="C141" s="27" t="s">
        <v>563</v>
      </c>
      <c r="D141" s="20" t="s">
        <v>169</v>
      </c>
      <c r="E141" s="21" t="s">
        <v>365</v>
      </c>
      <c r="F141" s="22" t="s">
        <v>88</v>
      </c>
      <c r="G141" s="21" t="s">
        <v>130</v>
      </c>
      <c r="H141" s="26" t="s">
        <v>131</v>
      </c>
      <c r="I141" s="26" t="s">
        <v>132</v>
      </c>
      <c r="J141" s="54">
        <v>100</v>
      </c>
      <c r="K141" s="54">
        <v>0</v>
      </c>
      <c r="L141" s="54"/>
      <c r="M141" s="54"/>
      <c r="N141" s="54"/>
      <c r="O141" s="54"/>
      <c r="P141" s="25"/>
      <c r="Q141" s="62"/>
      <c r="R141" s="63"/>
      <c r="S141" s="25">
        <v>100</v>
      </c>
      <c r="T141" s="25">
        <v>100</v>
      </c>
      <c r="U141" s="25"/>
      <c r="V141" s="61"/>
      <c r="W141" s="22">
        <v>125</v>
      </c>
      <c r="X141" s="22">
        <v>205</v>
      </c>
      <c r="Y141" s="27" t="s">
        <v>564</v>
      </c>
      <c r="Z141" s="21" t="s">
        <v>166</v>
      </c>
      <c r="AA141" s="26"/>
    </row>
    <row r="142" s="1" customFormat="1" ht="50" customHeight="1" spans="1:27">
      <c r="A142" s="20"/>
      <c r="B142" s="21" t="s">
        <v>565</v>
      </c>
      <c r="C142" s="27" t="s">
        <v>566</v>
      </c>
      <c r="D142" s="20" t="s">
        <v>186</v>
      </c>
      <c r="E142" s="21" t="s">
        <v>187</v>
      </c>
      <c r="F142" s="22" t="s">
        <v>88</v>
      </c>
      <c r="G142" s="21" t="s">
        <v>130</v>
      </c>
      <c r="H142" s="26" t="s">
        <v>131</v>
      </c>
      <c r="I142" s="26" t="s">
        <v>132</v>
      </c>
      <c r="J142" s="54">
        <v>100</v>
      </c>
      <c r="K142" s="54">
        <v>0</v>
      </c>
      <c r="L142" s="54"/>
      <c r="M142" s="54"/>
      <c r="N142" s="54"/>
      <c r="O142" s="54"/>
      <c r="P142" s="25"/>
      <c r="Q142" s="62"/>
      <c r="R142" s="63"/>
      <c r="S142" s="25">
        <v>100</v>
      </c>
      <c r="T142" s="25">
        <v>100</v>
      </c>
      <c r="U142" s="25"/>
      <c r="V142" s="61"/>
      <c r="W142" s="22">
        <v>22</v>
      </c>
      <c r="X142" s="22">
        <v>65</v>
      </c>
      <c r="Y142" s="27" t="s">
        <v>567</v>
      </c>
      <c r="Z142" s="21" t="s">
        <v>166</v>
      </c>
      <c r="AA142" s="26"/>
    </row>
    <row r="143" s="1" customFormat="1" ht="45" customHeight="1" spans="1:27">
      <c r="A143" s="20"/>
      <c r="B143" s="21" t="s">
        <v>568</v>
      </c>
      <c r="C143" s="23" t="s">
        <v>569</v>
      </c>
      <c r="D143" s="20" t="s">
        <v>86</v>
      </c>
      <c r="E143" s="21" t="s">
        <v>87</v>
      </c>
      <c r="F143" s="22" t="s">
        <v>88</v>
      </c>
      <c r="G143" s="21" t="s">
        <v>130</v>
      </c>
      <c r="H143" s="26" t="s">
        <v>131</v>
      </c>
      <c r="I143" s="26" t="s">
        <v>132</v>
      </c>
      <c r="J143" s="54">
        <v>100</v>
      </c>
      <c r="K143" s="54">
        <v>0</v>
      </c>
      <c r="L143" s="54"/>
      <c r="M143" s="54"/>
      <c r="N143" s="54"/>
      <c r="O143" s="54"/>
      <c r="P143" s="25"/>
      <c r="Q143" s="62"/>
      <c r="R143" s="63"/>
      <c r="S143" s="25">
        <v>100</v>
      </c>
      <c r="T143" s="25">
        <v>100</v>
      </c>
      <c r="U143" s="25"/>
      <c r="V143" s="61"/>
      <c r="W143" s="20">
        <v>80</v>
      </c>
      <c r="X143" s="20">
        <v>145</v>
      </c>
      <c r="Y143" s="27" t="s">
        <v>276</v>
      </c>
      <c r="Z143" s="27" t="s">
        <v>570</v>
      </c>
      <c r="AA143" s="26"/>
    </row>
    <row r="144" s="1" customFormat="1" ht="66" customHeight="1" spans="1:27">
      <c r="A144" s="21"/>
      <c r="B144" s="21" t="s">
        <v>571</v>
      </c>
      <c r="C144" s="27" t="s">
        <v>572</v>
      </c>
      <c r="D144" s="26" t="s">
        <v>254</v>
      </c>
      <c r="E144" s="21" t="s">
        <v>573</v>
      </c>
      <c r="F144" s="22" t="s">
        <v>88</v>
      </c>
      <c r="G144" s="21" t="s">
        <v>130</v>
      </c>
      <c r="H144" s="26" t="s">
        <v>131</v>
      </c>
      <c r="I144" s="26" t="s">
        <v>132</v>
      </c>
      <c r="J144" s="54">
        <v>200</v>
      </c>
      <c r="K144" s="54">
        <v>0</v>
      </c>
      <c r="L144" s="54"/>
      <c r="M144" s="54"/>
      <c r="N144" s="54"/>
      <c r="O144" s="54"/>
      <c r="P144" s="25"/>
      <c r="Q144" s="62"/>
      <c r="R144" s="25"/>
      <c r="S144" s="25">
        <v>200</v>
      </c>
      <c r="T144" s="25">
        <v>200</v>
      </c>
      <c r="U144" s="25"/>
      <c r="V144" s="21">
        <v>25</v>
      </c>
      <c r="W144" s="20">
        <v>80</v>
      </c>
      <c r="X144" s="20">
        <v>265</v>
      </c>
      <c r="Y144" s="20" t="s">
        <v>416</v>
      </c>
      <c r="Z144" s="20" t="s">
        <v>574</v>
      </c>
      <c r="AA144" s="21"/>
    </row>
    <row r="145" s="3" customFormat="1" ht="36" spans="1:26">
      <c r="A145" s="17" t="s">
        <v>32</v>
      </c>
      <c r="B145" s="18">
        <v>5</v>
      </c>
      <c r="C145" s="19"/>
      <c r="D145" s="19"/>
      <c r="E145" s="19"/>
      <c r="F145" s="19"/>
      <c r="G145" s="18"/>
      <c r="H145" s="19"/>
      <c r="I145" s="19"/>
      <c r="J145" s="53">
        <v>3490.22</v>
      </c>
      <c r="K145" s="53">
        <v>496.72</v>
      </c>
      <c r="L145" s="53">
        <v>300</v>
      </c>
      <c r="M145" s="53">
        <v>188.02</v>
      </c>
      <c r="N145" s="53">
        <v>8.7</v>
      </c>
      <c r="O145" s="53">
        <v>0</v>
      </c>
      <c r="P145" s="53">
        <v>93.5</v>
      </c>
      <c r="Q145" s="53">
        <v>0</v>
      </c>
      <c r="R145" s="53">
        <v>93.5</v>
      </c>
      <c r="S145" s="53">
        <v>2900</v>
      </c>
      <c r="T145" s="53">
        <v>0</v>
      </c>
      <c r="U145" s="53">
        <v>2900</v>
      </c>
      <c r="V145" s="19"/>
      <c r="W145" s="19"/>
      <c r="X145" s="19"/>
      <c r="Y145" s="19"/>
      <c r="Z145" s="19"/>
    </row>
    <row r="146" s="3" customFormat="1" ht="33" customHeight="1" spans="1:26">
      <c r="A146" s="17" t="s">
        <v>33</v>
      </c>
      <c r="B146" s="18">
        <v>1</v>
      </c>
      <c r="C146" s="19"/>
      <c r="D146" s="19"/>
      <c r="E146" s="19"/>
      <c r="F146" s="19"/>
      <c r="G146" s="18"/>
      <c r="H146" s="19"/>
      <c r="I146" s="19"/>
      <c r="J146" s="53">
        <v>2400</v>
      </c>
      <c r="K146" s="53">
        <v>0</v>
      </c>
      <c r="L146" s="53">
        <v>0</v>
      </c>
      <c r="M146" s="53">
        <v>0</v>
      </c>
      <c r="N146" s="53">
        <v>0</v>
      </c>
      <c r="O146" s="53">
        <v>0</v>
      </c>
      <c r="P146" s="53">
        <v>0</v>
      </c>
      <c r="Q146" s="53">
        <v>0</v>
      </c>
      <c r="R146" s="53">
        <v>0</v>
      </c>
      <c r="S146" s="53">
        <v>2400</v>
      </c>
      <c r="T146" s="53">
        <v>0</v>
      </c>
      <c r="U146" s="53">
        <v>2400</v>
      </c>
      <c r="V146" s="19"/>
      <c r="W146" s="19"/>
      <c r="X146" s="19"/>
      <c r="Y146" s="19"/>
      <c r="Z146" s="19"/>
    </row>
    <row r="147" s="1" customFormat="1" ht="135" customHeight="1" spans="1:27">
      <c r="A147" s="35"/>
      <c r="B147" s="21" t="s">
        <v>575</v>
      </c>
      <c r="C147" s="21" t="s">
        <v>576</v>
      </c>
      <c r="D147" s="21" t="s">
        <v>577</v>
      </c>
      <c r="E147" s="26"/>
      <c r="F147" s="22" t="s">
        <v>88</v>
      </c>
      <c r="G147" s="21" t="s">
        <v>89</v>
      </c>
      <c r="H147" s="21" t="s">
        <v>90</v>
      </c>
      <c r="I147" s="21" t="s">
        <v>91</v>
      </c>
      <c r="J147" s="54">
        <v>2400</v>
      </c>
      <c r="K147" s="54">
        <v>0</v>
      </c>
      <c r="L147" s="54"/>
      <c r="M147" s="54"/>
      <c r="N147" s="54"/>
      <c r="O147" s="54"/>
      <c r="P147" s="25"/>
      <c r="Q147" s="62"/>
      <c r="R147" s="25"/>
      <c r="S147" s="25">
        <v>2400</v>
      </c>
      <c r="T147" s="25"/>
      <c r="U147" s="25">
        <v>2400</v>
      </c>
      <c r="V147" s="35"/>
      <c r="W147" s="35">
        <v>1100</v>
      </c>
      <c r="X147" s="35">
        <v>1100</v>
      </c>
      <c r="Y147" s="21" t="s">
        <v>105</v>
      </c>
      <c r="Z147" s="21" t="s">
        <v>247</v>
      </c>
      <c r="AA147" s="26"/>
    </row>
    <row r="148" s="3" customFormat="1" ht="34" customHeight="1" spans="1:26">
      <c r="A148" s="17" t="s">
        <v>34</v>
      </c>
      <c r="B148" s="18">
        <v>2</v>
      </c>
      <c r="C148" s="19"/>
      <c r="D148" s="19"/>
      <c r="E148" s="19"/>
      <c r="F148" s="19"/>
      <c r="G148" s="18"/>
      <c r="H148" s="19"/>
      <c r="I148" s="19"/>
      <c r="J148" s="53">
        <v>700</v>
      </c>
      <c r="K148" s="53">
        <v>200</v>
      </c>
      <c r="L148" s="53">
        <v>200</v>
      </c>
      <c r="M148" s="53">
        <v>0</v>
      </c>
      <c r="N148" s="53">
        <v>0</v>
      </c>
      <c r="O148" s="53">
        <v>0</v>
      </c>
      <c r="P148" s="53">
        <v>0</v>
      </c>
      <c r="Q148" s="53">
        <v>0</v>
      </c>
      <c r="R148" s="53">
        <v>0</v>
      </c>
      <c r="S148" s="53">
        <v>500</v>
      </c>
      <c r="T148" s="53">
        <v>0</v>
      </c>
      <c r="U148" s="53">
        <v>500</v>
      </c>
      <c r="V148" s="19"/>
      <c r="W148" s="19"/>
      <c r="X148" s="19"/>
      <c r="Y148" s="19"/>
      <c r="Z148" s="19"/>
    </row>
    <row r="149" s="1" customFormat="1" ht="125" customHeight="1" spans="1:27">
      <c r="A149" s="20"/>
      <c r="B149" s="21" t="s">
        <v>578</v>
      </c>
      <c r="C149" s="21" t="s">
        <v>579</v>
      </c>
      <c r="D149" s="21" t="s">
        <v>101</v>
      </c>
      <c r="E149" s="21"/>
      <c r="F149" s="22" t="s">
        <v>88</v>
      </c>
      <c r="G149" s="21" t="s">
        <v>89</v>
      </c>
      <c r="H149" s="21" t="s">
        <v>90</v>
      </c>
      <c r="I149" s="21" t="s">
        <v>91</v>
      </c>
      <c r="J149" s="54">
        <v>200</v>
      </c>
      <c r="K149" s="54">
        <v>200</v>
      </c>
      <c r="L149" s="54">
        <v>200</v>
      </c>
      <c r="M149" s="54"/>
      <c r="N149" s="54"/>
      <c r="O149" s="54"/>
      <c r="P149" s="25"/>
      <c r="Q149" s="62"/>
      <c r="R149" s="62"/>
      <c r="S149" s="25"/>
      <c r="T149" s="25"/>
      <c r="U149" s="25"/>
      <c r="V149" s="61"/>
      <c r="W149" s="21">
        <v>9600</v>
      </c>
      <c r="X149" s="21">
        <v>9600</v>
      </c>
      <c r="Y149" s="61" t="s">
        <v>580</v>
      </c>
      <c r="Z149" s="61" t="s">
        <v>581</v>
      </c>
      <c r="AA149" s="26"/>
    </row>
    <row r="150" s="1" customFormat="1" ht="45" customHeight="1" spans="1:27">
      <c r="A150" s="20"/>
      <c r="B150" s="21" t="s">
        <v>582</v>
      </c>
      <c r="C150" s="21" t="s">
        <v>583</v>
      </c>
      <c r="D150" s="21" t="s">
        <v>101</v>
      </c>
      <c r="E150" s="21"/>
      <c r="F150" s="22" t="s">
        <v>88</v>
      </c>
      <c r="G150" s="21" t="s">
        <v>89</v>
      </c>
      <c r="H150" s="21" t="s">
        <v>90</v>
      </c>
      <c r="I150" s="21" t="s">
        <v>91</v>
      </c>
      <c r="J150" s="54">
        <v>500</v>
      </c>
      <c r="K150" s="54">
        <v>0</v>
      </c>
      <c r="L150" s="54"/>
      <c r="M150" s="54"/>
      <c r="N150" s="54"/>
      <c r="O150" s="54"/>
      <c r="P150" s="25"/>
      <c r="Q150" s="62"/>
      <c r="R150" s="62"/>
      <c r="S150" s="25">
        <v>500</v>
      </c>
      <c r="T150" s="25"/>
      <c r="U150" s="25">
        <v>500</v>
      </c>
      <c r="V150" s="26"/>
      <c r="W150" s="61">
        <v>32100</v>
      </c>
      <c r="X150" s="61">
        <v>96580</v>
      </c>
      <c r="Y150" s="21" t="s">
        <v>584</v>
      </c>
      <c r="Z150" s="21" t="s">
        <v>585</v>
      </c>
      <c r="AA150" s="26"/>
    </row>
    <row r="151" s="3" customFormat="1" ht="43" customHeight="1" spans="1:26">
      <c r="A151" s="17" t="s">
        <v>35</v>
      </c>
      <c r="B151" s="18">
        <v>2</v>
      </c>
      <c r="C151" s="19"/>
      <c r="D151" s="19"/>
      <c r="E151" s="19"/>
      <c r="F151" s="19"/>
      <c r="G151" s="18"/>
      <c r="H151" s="19"/>
      <c r="I151" s="19"/>
      <c r="J151" s="53">
        <v>390.22</v>
      </c>
      <c r="K151" s="53">
        <v>296.72</v>
      </c>
      <c r="L151" s="53">
        <v>100</v>
      </c>
      <c r="M151" s="53">
        <v>188.02</v>
      </c>
      <c r="N151" s="53">
        <v>8.7</v>
      </c>
      <c r="O151" s="53">
        <v>0</v>
      </c>
      <c r="P151" s="53">
        <v>93.5</v>
      </c>
      <c r="Q151" s="53">
        <v>0</v>
      </c>
      <c r="R151" s="53">
        <v>93.5</v>
      </c>
      <c r="S151" s="53">
        <v>0</v>
      </c>
      <c r="T151" s="53">
        <v>0</v>
      </c>
      <c r="U151" s="53">
        <v>0</v>
      </c>
      <c r="V151" s="19"/>
      <c r="W151" s="19"/>
      <c r="X151" s="19"/>
      <c r="Y151" s="19"/>
      <c r="Z151" s="19"/>
    </row>
    <row r="152" s="1" customFormat="1" ht="85" customHeight="1" spans="1:27">
      <c r="A152" s="20"/>
      <c r="B152" s="21" t="s">
        <v>586</v>
      </c>
      <c r="C152" s="21" t="s">
        <v>587</v>
      </c>
      <c r="D152" s="21" t="s">
        <v>101</v>
      </c>
      <c r="E152" s="26"/>
      <c r="F152" s="22" t="s">
        <v>88</v>
      </c>
      <c r="G152" s="21" t="s">
        <v>89</v>
      </c>
      <c r="H152" s="21" t="s">
        <v>90</v>
      </c>
      <c r="I152" s="21" t="s">
        <v>91</v>
      </c>
      <c r="J152" s="54">
        <v>102.2</v>
      </c>
      <c r="K152" s="54">
        <v>8.7</v>
      </c>
      <c r="L152" s="54">
        <v>0</v>
      </c>
      <c r="M152" s="54"/>
      <c r="N152" s="54">
        <v>8.7</v>
      </c>
      <c r="O152" s="54"/>
      <c r="P152" s="25">
        <v>93.5</v>
      </c>
      <c r="Q152" s="62"/>
      <c r="R152" s="25">
        <v>93.5</v>
      </c>
      <c r="S152" s="25"/>
      <c r="T152" s="25"/>
      <c r="U152" s="25"/>
      <c r="V152" s="35"/>
      <c r="W152" s="35">
        <v>12500</v>
      </c>
      <c r="X152" s="35">
        <v>12500</v>
      </c>
      <c r="Y152" s="21" t="s">
        <v>588</v>
      </c>
      <c r="Z152" s="21" t="s">
        <v>589</v>
      </c>
      <c r="AA152" s="26"/>
    </row>
    <row r="153" s="1" customFormat="1" ht="45" customHeight="1" spans="1:27">
      <c r="A153" s="75"/>
      <c r="B153" s="76" t="s">
        <v>590</v>
      </c>
      <c r="C153" s="76" t="s">
        <v>591</v>
      </c>
      <c r="D153" s="76" t="s">
        <v>101</v>
      </c>
      <c r="E153" s="77"/>
      <c r="F153" s="78" t="s">
        <v>88</v>
      </c>
      <c r="G153" s="76" t="s">
        <v>592</v>
      </c>
      <c r="H153" s="76" t="s">
        <v>593</v>
      </c>
      <c r="I153" s="76" t="s">
        <v>594</v>
      </c>
      <c r="J153" s="85">
        <v>288.02</v>
      </c>
      <c r="K153" s="85">
        <v>288.02</v>
      </c>
      <c r="L153" s="86">
        <v>100</v>
      </c>
      <c r="M153" s="87">
        <v>188.02</v>
      </c>
      <c r="N153" s="86"/>
      <c r="O153" s="86"/>
      <c r="P153" s="85"/>
      <c r="Q153" s="92"/>
      <c r="R153" s="92"/>
      <c r="S153" s="85"/>
      <c r="T153" s="85"/>
      <c r="U153" s="85"/>
      <c r="V153" s="93"/>
      <c r="W153" s="93">
        <v>2000</v>
      </c>
      <c r="X153" s="93">
        <v>2000</v>
      </c>
      <c r="Y153" s="85" t="s">
        <v>595</v>
      </c>
      <c r="Z153" s="85" t="s">
        <v>596</v>
      </c>
      <c r="AA153" s="26"/>
    </row>
    <row r="154" s="3" customFormat="1" ht="36" spans="1:26">
      <c r="A154" s="17" t="s">
        <v>36</v>
      </c>
      <c r="B154" s="18">
        <v>4</v>
      </c>
      <c r="C154" s="19"/>
      <c r="D154" s="19"/>
      <c r="E154" s="19"/>
      <c r="F154" s="19"/>
      <c r="G154" s="18"/>
      <c r="H154" s="19"/>
      <c r="I154" s="19"/>
      <c r="J154" s="53">
        <v>5697.29</v>
      </c>
      <c r="K154" s="53">
        <v>5697.29</v>
      </c>
      <c r="L154" s="53">
        <v>4469.67</v>
      </c>
      <c r="M154" s="53">
        <v>1210.68</v>
      </c>
      <c r="N154" s="53">
        <v>0</v>
      </c>
      <c r="O154" s="53">
        <v>16.94</v>
      </c>
      <c r="P154" s="53">
        <v>0</v>
      </c>
      <c r="Q154" s="53">
        <v>0</v>
      </c>
      <c r="R154" s="53">
        <v>0</v>
      </c>
      <c r="S154" s="53">
        <v>0</v>
      </c>
      <c r="T154" s="53">
        <v>0</v>
      </c>
      <c r="U154" s="53">
        <v>0</v>
      </c>
      <c r="V154" s="19"/>
      <c r="W154" s="19"/>
      <c r="X154" s="19"/>
      <c r="Y154" s="19"/>
      <c r="Z154" s="19"/>
    </row>
    <row r="155" s="3" customFormat="1" ht="34" customHeight="1" spans="1:26">
      <c r="A155" s="17" t="s">
        <v>37</v>
      </c>
      <c r="B155" s="18">
        <v>1</v>
      </c>
      <c r="C155" s="19"/>
      <c r="D155" s="19"/>
      <c r="E155" s="19"/>
      <c r="F155" s="19"/>
      <c r="G155" s="18"/>
      <c r="H155" s="19"/>
      <c r="I155" s="19"/>
      <c r="J155" s="53">
        <v>2870.67</v>
      </c>
      <c r="K155" s="53">
        <v>2870.67</v>
      </c>
      <c r="L155" s="53">
        <v>2429.67</v>
      </c>
      <c r="M155" s="53">
        <v>424.06</v>
      </c>
      <c r="N155" s="53">
        <v>0</v>
      </c>
      <c r="O155" s="53">
        <v>16.94</v>
      </c>
      <c r="P155" s="53">
        <v>0</v>
      </c>
      <c r="Q155" s="53">
        <v>0</v>
      </c>
      <c r="R155" s="53">
        <v>0</v>
      </c>
      <c r="S155" s="53">
        <v>0</v>
      </c>
      <c r="T155" s="53">
        <v>0</v>
      </c>
      <c r="U155" s="53">
        <v>0</v>
      </c>
      <c r="V155" s="19"/>
      <c r="W155" s="19"/>
      <c r="X155" s="19"/>
      <c r="Y155" s="19"/>
      <c r="Z155" s="19"/>
    </row>
    <row r="156" s="1" customFormat="1" ht="45" customHeight="1" spans="1:27">
      <c r="A156" s="79"/>
      <c r="B156" s="80" t="s">
        <v>597</v>
      </c>
      <c r="C156" s="80" t="s">
        <v>598</v>
      </c>
      <c r="D156" s="80" t="s">
        <v>101</v>
      </c>
      <c r="E156" s="81"/>
      <c r="F156" s="82" t="s">
        <v>88</v>
      </c>
      <c r="G156" s="80" t="s">
        <v>592</v>
      </c>
      <c r="H156" s="80" t="s">
        <v>593</v>
      </c>
      <c r="I156" s="80" t="s">
        <v>594</v>
      </c>
      <c r="J156" s="88">
        <v>2870.67</v>
      </c>
      <c r="K156" s="89">
        <v>2870.67</v>
      </c>
      <c r="L156" s="90">
        <v>2429.67</v>
      </c>
      <c r="M156" s="90">
        <v>424.06</v>
      </c>
      <c r="N156" s="90">
        <v>0</v>
      </c>
      <c r="O156" s="90">
        <v>16.94</v>
      </c>
      <c r="P156" s="88"/>
      <c r="Q156" s="94"/>
      <c r="R156" s="94"/>
      <c r="S156" s="88">
        <v>0</v>
      </c>
      <c r="T156" s="88"/>
      <c r="U156" s="88"/>
      <c r="V156" s="95">
        <v>10941</v>
      </c>
      <c r="W156" s="95">
        <v>35855</v>
      </c>
      <c r="X156" s="95">
        <v>35855</v>
      </c>
      <c r="Y156" s="88" t="s">
        <v>599</v>
      </c>
      <c r="Z156" s="88" t="s">
        <v>600</v>
      </c>
      <c r="AA156" s="26"/>
    </row>
    <row r="157" s="3" customFormat="1" ht="24" spans="1:26">
      <c r="A157" s="17" t="s">
        <v>38</v>
      </c>
      <c r="B157" s="18">
        <v>1</v>
      </c>
      <c r="C157" s="19"/>
      <c r="D157" s="19"/>
      <c r="E157" s="19"/>
      <c r="F157" s="19"/>
      <c r="G157" s="18"/>
      <c r="H157" s="19"/>
      <c r="I157" s="19"/>
      <c r="J157" s="53">
        <v>1300</v>
      </c>
      <c r="K157" s="53">
        <v>1300</v>
      </c>
      <c r="L157" s="53">
        <v>800</v>
      </c>
      <c r="M157" s="53">
        <v>500</v>
      </c>
      <c r="N157" s="53">
        <v>0</v>
      </c>
      <c r="O157" s="53">
        <v>0</v>
      </c>
      <c r="P157" s="53">
        <v>0</v>
      </c>
      <c r="Q157" s="53">
        <v>0</v>
      </c>
      <c r="R157" s="53">
        <v>0</v>
      </c>
      <c r="S157" s="53">
        <v>0</v>
      </c>
      <c r="T157" s="53">
        <v>0</v>
      </c>
      <c r="U157" s="53">
        <v>0</v>
      </c>
      <c r="V157" s="19"/>
      <c r="W157" s="19"/>
      <c r="X157" s="19"/>
      <c r="Y157" s="19"/>
      <c r="Z157" s="19"/>
    </row>
    <row r="158" s="1" customFormat="1" ht="45" customHeight="1" spans="1:27">
      <c r="A158" s="20"/>
      <c r="B158" s="21" t="s">
        <v>601</v>
      </c>
      <c r="C158" s="20" t="s">
        <v>602</v>
      </c>
      <c r="D158" s="21" t="s">
        <v>101</v>
      </c>
      <c r="E158" s="26"/>
      <c r="F158" s="22" t="s">
        <v>88</v>
      </c>
      <c r="G158" s="21" t="s">
        <v>592</v>
      </c>
      <c r="H158" s="21" t="s">
        <v>593</v>
      </c>
      <c r="I158" s="21" t="s">
        <v>594</v>
      </c>
      <c r="J158" s="54">
        <v>1300</v>
      </c>
      <c r="K158" s="54">
        <v>1300</v>
      </c>
      <c r="L158" s="54">
        <v>800</v>
      </c>
      <c r="M158" s="54">
        <v>500</v>
      </c>
      <c r="N158" s="54"/>
      <c r="O158" s="54"/>
      <c r="P158" s="25"/>
      <c r="Q158" s="25"/>
      <c r="R158" s="25"/>
      <c r="S158" s="25"/>
      <c r="T158" s="25"/>
      <c r="U158" s="25"/>
      <c r="V158" s="61">
        <v>655</v>
      </c>
      <c r="W158" s="61">
        <v>2275</v>
      </c>
      <c r="X158" s="61">
        <v>2275</v>
      </c>
      <c r="Y158" s="61" t="s">
        <v>603</v>
      </c>
      <c r="Z158" s="61" t="s">
        <v>604</v>
      </c>
      <c r="AA158" s="26"/>
    </row>
    <row r="159" s="3" customFormat="1" ht="36" spans="1:26">
      <c r="A159" s="17" t="s">
        <v>39</v>
      </c>
      <c r="B159" s="18">
        <v>1</v>
      </c>
      <c r="C159" s="19"/>
      <c r="D159" s="19"/>
      <c r="E159" s="19"/>
      <c r="F159" s="19"/>
      <c r="G159" s="18"/>
      <c r="H159" s="19"/>
      <c r="I159" s="19"/>
      <c r="J159" s="53">
        <v>1240</v>
      </c>
      <c r="K159" s="53">
        <v>1240</v>
      </c>
      <c r="L159" s="53">
        <v>1240</v>
      </c>
      <c r="M159" s="53">
        <v>0</v>
      </c>
      <c r="N159" s="53">
        <v>0</v>
      </c>
      <c r="O159" s="53">
        <v>0</v>
      </c>
      <c r="P159" s="53">
        <v>0</v>
      </c>
      <c r="Q159" s="53">
        <v>0</v>
      </c>
      <c r="R159" s="53">
        <v>0</v>
      </c>
      <c r="S159" s="53">
        <v>0</v>
      </c>
      <c r="T159" s="53">
        <v>0</v>
      </c>
      <c r="U159" s="53">
        <v>0</v>
      </c>
      <c r="V159" s="19"/>
      <c r="W159" s="19"/>
      <c r="X159" s="19"/>
      <c r="Y159" s="19"/>
      <c r="Z159" s="19"/>
    </row>
    <row r="160" s="1" customFormat="1" ht="67" customHeight="1" spans="1:27">
      <c r="A160" s="20"/>
      <c r="B160" s="21" t="s">
        <v>605</v>
      </c>
      <c r="C160" s="21" t="s">
        <v>606</v>
      </c>
      <c r="D160" s="21" t="s">
        <v>101</v>
      </c>
      <c r="E160" s="26"/>
      <c r="F160" s="22" t="s">
        <v>88</v>
      </c>
      <c r="G160" s="21" t="s">
        <v>592</v>
      </c>
      <c r="H160" s="21" t="s">
        <v>593</v>
      </c>
      <c r="I160" s="21" t="s">
        <v>594</v>
      </c>
      <c r="J160" s="54">
        <v>1240</v>
      </c>
      <c r="K160" s="54">
        <v>1240</v>
      </c>
      <c r="L160" s="54">
        <v>1240</v>
      </c>
      <c r="M160" s="54"/>
      <c r="N160" s="54"/>
      <c r="O160" s="54"/>
      <c r="P160" s="25"/>
      <c r="Q160" s="62"/>
      <c r="R160" s="62"/>
      <c r="S160" s="25">
        <v>0</v>
      </c>
      <c r="T160" s="25"/>
      <c r="U160" s="25"/>
      <c r="V160" s="61"/>
      <c r="W160" s="61">
        <v>3300</v>
      </c>
      <c r="X160" s="61">
        <v>3300</v>
      </c>
      <c r="Y160" s="25" t="s">
        <v>607</v>
      </c>
      <c r="Z160" s="25" t="s">
        <v>608</v>
      </c>
      <c r="AA160" s="26"/>
    </row>
    <row r="161" s="3" customFormat="1" ht="38" customHeight="1" spans="1:26">
      <c r="A161" s="17" t="s">
        <v>40</v>
      </c>
      <c r="B161" s="18">
        <v>1</v>
      </c>
      <c r="C161" s="19"/>
      <c r="D161" s="19"/>
      <c r="E161" s="19"/>
      <c r="F161" s="19"/>
      <c r="G161" s="18"/>
      <c r="H161" s="19"/>
      <c r="I161" s="19"/>
      <c r="J161" s="53">
        <v>286.62</v>
      </c>
      <c r="K161" s="53">
        <v>286.62</v>
      </c>
      <c r="L161" s="53">
        <v>0</v>
      </c>
      <c r="M161" s="53">
        <v>286.62</v>
      </c>
      <c r="N161" s="53">
        <v>0</v>
      </c>
      <c r="O161" s="53">
        <v>0</v>
      </c>
      <c r="P161" s="53">
        <v>0</v>
      </c>
      <c r="Q161" s="53">
        <v>0</v>
      </c>
      <c r="R161" s="53">
        <v>0</v>
      </c>
      <c r="S161" s="53">
        <v>0</v>
      </c>
      <c r="T161" s="53">
        <v>0</v>
      </c>
      <c r="U161" s="53">
        <v>0</v>
      </c>
      <c r="V161" s="19"/>
      <c r="W161" s="19"/>
      <c r="X161" s="19"/>
      <c r="Y161" s="19"/>
      <c r="Z161" s="19"/>
    </row>
    <row r="162" s="1" customFormat="1" ht="45" customHeight="1" spans="1:27">
      <c r="A162" s="20"/>
      <c r="B162" s="21" t="s">
        <v>609</v>
      </c>
      <c r="C162" s="21" t="s">
        <v>610</v>
      </c>
      <c r="D162" s="21" t="s">
        <v>101</v>
      </c>
      <c r="E162" s="26"/>
      <c r="F162" s="22" t="s">
        <v>88</v>
      </c>
      <c r="G162" s="21" t="s">
        <v>592</v>
      </c>
      <c r="H162" s="21" t="s">
        <v>593</v>
      </c>
      <c r="I162" s="21" t="s">
        <v>594</v>
      </c>
      <c r="J162" s="25">
        <v>286.62</v>
      </c>
      <c r="K162" s="25">
        <v>286.62</v>
      </c>
      <c r="L162" s="54">
        <v>0</v>
      </c>
      <c r="M162" s="25">
        <v>286.62</v>
      </c>
      <c r="N162" s="54"/>
      <c r="O162" s="54"/>
      <c r="P162" s="25"/>
      <c r="Q162" s="62"/>
      <c r="R162" s="62"/>
      <c r="S162" s="25">
        <v>0</v>
      </c>
      <c r="T162" s="25"/>
      <c r="U162" s="25"/>
      <c r="V162" s="61">
        <v>5352</v>
      </c>
      <c r="W162" s="61">
        <v>20343</v>
      </c>
      <c r="X162" s="61">
        <v>20343</v>
      </c>
      <c r="Y162" s="25" t="s">
        <v>611</v>
      </c>
      <c r="Z162" s="25" t="s">
        <v>612</v>
      </c>
      <c r="AA162" s="26"/>
    </row>
    <row r="163" s="1" customFormat="1" ht="45" customHeight="1" spans="1:27">
      <c r="A163" s="83" t="s">
        <v>41</v>
      </c>
      <c r="B163" s="21">
        <v>10</v>
      </c>
      <c r="C163" s="21"/>
      <c r="D163" s="21"/>
      <c r="E163" s="26"/>
      <c r="F163" s="22"/>
      <c r="G163" s="21"/>
      <c r="H163" s="21"/>
      <c r="I163" s="21"/>
      <c r="J163" s="25">
        <v>1748.72</v>
      </c>
      <c r="K163" s="25">
        <v>1548.72</v>
      </c>
      <c r="L163" s="25">
        <v>898.72</v>
      </c>
      <c r="M163" s="25">
        <v>650</v>
      </c>
      <c r="N163" s="25">
        <v>0</v>
      </c>
      <c r="O163" s="25">
        <v>0</v>
      </c>
      <c r="P163" s="25">
        <v>0</v>
      </c>
      <c r="Q163" s="25">
        <v>0</v>
      </c>
      <c r="R163" s="25">
        <v>0</v>
      </c>
      <c r="S163" s="25">
        <v>200</v>
      </c>
      <c r="T163" s="25">
        <v>0</v>
      </c>
      <c r="U163" s="25">
        <v>200</v>
      </c>
      <c r="V163" s="61"/>
      <c r="W163" s="61"/>
      <c r="X163" s="61"/>
      <c r="Y163" s="25"/>
      <c r="Z163" s="25"/>
      <c r="AA163" s="96"/>
    </row>
    <row r="164" s="1" customFormat="1" ht="95" customHeight="1" spans="1:27">
      <c r="A164" s="20"/>
      <c r="B164" s="21" t="s">
        <v>613</v>
      </c>
      <c r="C164" s="21" t="s">
        <v>614</v>
      </c>
      <c r="D164" s="21" t="s">
        <v>181</v>
      </c>
      <c r="E164" s="21" t="s">
        <v>615</v>
      </c>
      <c r="F164" s="21" t="s">
        <v>88</v>
      </c>
      <c r="G164" s="21" t="s">
        <v>89</v>
      </c>
      <c r="H164" s="26" t="s">
        <v>616</v>
      </c>
      <c r="I164" s="26" t="s">
        <v>617</v>
      </c>
      <c r="J164" s="54">
        <v>350</v>
      </c>
      <c r="K164" s="54">
        <v>350</v>
      </c>
      <c r="L164" s="54">
        <v>350</v>
      </c>
      <c r="M164" s="54"/>
      <c r="N164" s="54"/>
      <c r="O164" s="54"/>
      <c r="P164" s="25"/>
      <c r="Q164" s="25"/>
      <c r="R164" s="54"/>
      <c r="S164" s="25"/>
      <c r="T164" s="25"/>
      <c r="U164" s="25"/>
      <c r="V164" s="91"/>
      <c r="W164" s="61">
        <v>36</v>
      </c>
      <c r="X164" s="61">
        <v>78</v>
      </c>
      <c r="Y164" s="21" t="s">
        <v>618</v>
      </c>
      <c r="Z164" s="21" t="s">
        <v>619</v>
      </c>
      <c r="AA164" s="21"/>
    </row>
    <row r="165" s="1" customFormat="1" ht="45" customHeight="1" spans="1:27">
      <c r="A165" s="20"/>
      <c r="B165" s="21" t="s">
        <v>620</v>
      </c>
      <c r="C165" s="21" t="s">
        <v>621</v>
      </c>
      <c r="D165" s="21" t="s">
        <v>198</v>
      </c>
      <c r="E165" s="21" t="s">
        <v>199</v>
      </c>
      <c r="F165" s="21" t="s">
        <v>88</v>
      </c>
      <c r="G165" s="21" t="s">
        <v>89</v>
      </c>
      <c r="H165" s="26" t="s">
        <v>402</v>
      </c>
      <c r="I165" s="26" t="s">
        <v>403</v>
      </c>
      <c r="J165" s="25">
        <v>349.18</v>
      </c>
      <c r="K165" s="25">
        <v>349.18</v>
      </c>
      <c r="L165" s="25">
        <v>349.18</v>
      </c>
      <c r="M165" s="54"/>
      <c r="N165" s="54"/>
      <c r="O165" s="54"/>
      <c r="P165" s="25"/>
      <c r="Q165" s="25"/>
      <c r="R165" s="54"/>
      <c r="S165" s="25"/>
      <c r="T165" s="25"/>
      <c r="U165" s="25"/>
      <c r="V165" s="91"/>
      <c r="W165" s="61">
        <v>26</v>
      </c>
      <c r="X165" s="61">
        <v>167</v>
      </c>
      <c r="Y165" s="21" t="s">
        <v>622</v>
      </c>
      <c r="Z165" s="21" t="s">
        <v>623</v>
      </c>
      <c r="AA165" s="21"/>
    </row>
    <row r="166" s="1" customFormat="1" ht="63" customHeight="1" spans="1:27">
      <c r="A166" s="20"/>
      <c r="B166" s="21" t="s">
        <v>624</v>
      </c>
      <c r="C166" s="21" t="s">
        <v>625</v>
      </c>
      <c r="D166" s="21" t="s">
        <v>292</v>
      </c>
      <c r="E166" s="21" t="s">
        <v>358</v>
      </c>
      <c r="F166" s="22" t="s">
        <v>88</v>
      </c>
      <c r="G166" s="21" t="s">
        <v>89</v>
      </c>
      <c r="H166" s="21" t="s">
        <v>90</v>
      </c>
      <c r="I166" s="21" t="s">
        <v>91</v>
      </c>
      <c r="J166" s="54">
        <v>200</v>
      </c>
      <c r="K166" s="54">
        <v>0</v>
      </c>
      <c r="L166" s="54"/>
      <c r="M166" s="54"/>
      <c r="N166" s="54"/>
      <c r="O166" s="54"/>
      <c r="P166" s="25"/>
      <c r="Q166" s="25"/>
      <c r="R166" s="25"/>
      <c r="S166" s="25">
        <v>200</v>
      </c>
      <c r="T166" s="25"/>
      <c r="U166" s="25">
        <v>200</v>
      </c>
      <c r="V166" s="35">
        <v>35</v>
      </c>
      <c r="W166" s="35">
        <v>135</v>
      </c>
      <c r="X166" s="35">
        <v>1800</v>
      </c>
      <c r="Y166" s="21" t="s">
        <v>626</v>
      </c>
      <c r="Z166" s="21" t="s">
        <v>627</v>
      </c>
      <c r="AA166" s="26"/>
    </row>
    <row r="167" s="1" customFormat="1" ht="65" customHeight="1" spans="1:27">
      <c r="A167" s="20"/>
      <c r="B167" s="21" t="s">
        <v>628</v>
      </c>
      <c r="C167" s="27" t="s">
        <v>629</v>
      </c>
      <c r="D167" s="21" t="s">
        <v>372</v>
      </c>
      <c r="E167" s="21" t="s">
        <v>630</v>
      </c>
      <c r="F167" s="22" t="s">
        <v>88</v>
      </c>
      <c r="G167" s="21" t="s">
        <v>89</v>
      </c>
      <c r="H167" s="21" t="s">
        <v>90</v>
      </c>
      <c r="I167" s="21" t="s">
        <v>91</v>
      </c>
      <c r="J167" s="54">
        <v>100</v>
      </c>
      <c r="K167" s="54">
        <v>100</v>
      </c>
      <c r="L167" s="54">
        <v>0</v>
      </c>
      <c r="M167" s="54">
        <v>100</v>
      </c>
      <c r="N167" s="54"/>
      <c r="O167" s="54"/>
      <c r="P167" s="25"/>
      <c r="Q167" s="25"/>
      <c r="R167" s="25"/>
      <c r="S167" s="25">
        <v>0</v>
      </c>
      <c r="T167" s="25"/>
      <c r="U167" s="25"/>
      <c r="V167" s="61"/>
      <c r="W167" s="21">
        <v>356</v>
      </c>
      <c r="X167" s="21">
        <v>490</v>
      </c>
      <c r="Y167" s="21" t="s">
        <v>631</v>
      </c>
      <c r="Z167" s="21" t="s">
        <v>93</v>
      </c>
      <c r="AA167" s="26"/>
    </row>
    <row r="168" s="1" customFormat="1" ht="62" customHeight="1" spans="1:27">
      <c r="A168" s="20"/>
      <c r="B168" s="21" t="s">
        <v>632</v>
      </c>
      <c r="C168" s="21" t="s">
        <v>633</v>
      </c>
      <c r="D168" s="21" t="s">
        <v>96</v>
      </c>
      <c r="E168" s="21" t="s">
        <v>634</v>
      </c>
      <c r="F168" s="21" t="s">
        <v>88</v>
      </c>
      <c r="G168" s="21" t="s">
        <v>89</v>
      </c>
      <c r="H168" s="21" t="s">
        <v>90</v>
      </c>
      <c r="I168" s="21" t="s">
        <v>91</v>
      </c>
      <c r="J168" s="54">
        <v>100</v>
      </c>
      <c r="K168" s="54">
        <v>100</v>
      </c>
      <c r="L168" s="54">
        <v>0</v>
      </c>
      <c r="M168" s="54">
        <v>100</v>
      </c>
      <c r="N168" s="54"/>
      <c r="O168" s="54"/>
      <c r="P168" s="25"/>
      <c r="Q168" s="25"/>
      <c r="R168" s="25"/>
      <c r="S168" s="25"/>
      <c r="T168" s="25"/>
      <c r="U168" s="25"/>
      <c r="V168" s="21">
        <v>18</v>
      </c>
      <c r="W168" s="21">
        <v>32</v>
      </c>
      <c r="X168" s="21">
        <v>160</v>
      </c>
      <c r="Y168" s="21" t="s">
        <v>635</v>
      </c>
      <c r="Z168" s="21" t="s">
        <v>636</v>
      </c>
      <c r="AA168" s="21"/>
    </row>
    <row r="169" s="1" customFormat="1" ht="48" spans="1:27">
      <c r="A169" s="20"/>
      <c r="B169" s="21" t="s">
        <v>637</v>
      </c>
      <c r="C169" s="20" t="s">
        <v>638</v>
      </c>
      <c r="D169" s="21" t="s">
        <v>283</v>
      </c>
      <c r="E169" s="21" t="s">
        <v>639</v>
      </c>
      <c r="F169" s="22" t="s">
        <v>88</v>
      </c>
      <c r="G169" s="21" t="s">
        <v>89</v>
      </c>
      <c r="H169" s="21" t="s">
        <v>90</v>
      </c>
      <c r="I169" s="21" t="s">
        <v>91</v>
      </c>
      <c r="J169" s="25">
        <v>79.64</v>
      </c>
      <c r="K169" s="25">
        <v>79.64</v>
      </c>
      <c r="L169" s="25">
        <v>79.64</v>
      </c>
      <c r="M169" s="54"/>
      <c r="N169" s="54"/>
      <c r="O169" s="54"/>
      <c r="P169" s="25"/>
      <c r="Q169" s="25"/>
      <c r="R169" s="25"/>
      <c r="S169" s="25"/>
      <c r="T169" s="25"/>
      <c r="U169" s="25"/>
      <c r="V169" s="21">
        <v>10</v>
      </c>
      <c r="W169" s="21">
        <v>38</v>
      </c>
      <c r="X169" s="21">
        <v>62</v>
      </c>
      <c r="Y169" s="21" t="s">
        <v>640</v>
      </c>
      <c r="Z169" s="21" t="s">
        <v>641</v>
      </c>
      <c r="AA169" s="26"/>
    </row>
    <row r="170" s="1" customFormat="1" ht="48" spans="1:27">
      <c r="A170" s="20"/>
      <c r="B170" s="21" t="s">
        <v>642</v>
      </c>
      <c r="C170" s="20" t="s">
        <v>638</v>
      </c>
      <c r="D170" s="21" t="s">
        <v>283</v>
      </c>
      <c r="E170" s="21" t="s">
        <v>284</v>
      </c>
      <c r="F170" s="22" t="s">
        <v>88</v>
      </c>
      <c r="G170" s="21" t="s">
        <v>89</v>
      </c>
      <c r="H170" s="21" t="s">
        <v>90</v>
      </c>
      <c r="I170" s="21" t="s">
        <v>91</v>
      </c>
      <c r="J170" s="25">
        <v>119.9</v>
      </c>
      <c r="K170" s="25">
        <v>119.9</v>
      </c>
      <c r="L170" s="25">
        <v>119.9</v>
      </c>
      <c r="M170" s="54"/>
      <c r="N170" s="54"/>
      <c r="O170" s="54"/>
      <c r="P170" s="25"/>
      <c r="Q170" s="25"/>
      <c r="R170" s="25"/>
      <c r="S170" s="25">
        <v>0</v>
      </c>
      <c r="T170" s="25"/>
      <c r="U170" s="25"/>
      <c r="V170" s="21">
        <v>10</v>
      </c>
      <c r="W170" s="21">
        <v>40</v>
      </c>
      <c r="X170" s="21">
        <v>64</v>
      </c>
      <c r="Y170" s="21" t="s">
        <v>640</v>
      </c>
      <c r="Z170" s="21" t="s">
        <v>643</v>
      </c>
      <c r="AA170" s="35"/>
    </row>
    <row r="171" s="1" customFormat="1" ht="105" customHeight="1" spans="1:27">
      <c r="A171" s="20"/>
      <c r="B171" s="21" t="s">
        <v>644</v>
      </c>
      <c r="C171" s="20" t="s">
        <v>645</v>
      </c>
      <c r="D171" s="21" t="s">
        <v>210</v>
      </c>
      <c r="E171" s="21" t="s">
        <v>491</v>
      </c>
      <c r="F171" s="22" t="s">
        <v>88</v>
      </c>
      <c r="G171" s="21" t="s">
        <v>89</v>
      </c>
      <c r="H171" s="21" t="s">
        <v>90</v>
      </c>
      <c r="I171" s="21" t="s">
        <v>91</v>
      </c>
      <c r="J171" s="54">
        <v>200</v>
      </c>
      <c r="K171" s="54">
        <v>200</v>
      </c>
      <c r="L171" s="54">
        <v>0</v>
      </c>
      <c r="M171" s="54">
        <v>200</v>
      </c>
      <c r="N171" s="54"/>
      <c r="O171" s="54"/>
      <c r="P171" s="25"/>
      <c r="Q171" s="25"/>
      <c r="R171" s="25"/>
      <c r="S171" s="25"/>
      <c r="T171" s="25"/>
      <c r="U171" s="25"/>
      <c r="V171" s="61"/>
      <c r="W171" s="21">
        <v>1740</v>
      </c>
      <c r="X171" s="21">
        <v>1740</v>
      </c>
      <c r="Y171" s="21" t="s">
        <v>646</v>
      </c>
      <c r="Z171" s="21" t="s">
        <v>646</v>
      </c>
      <c r="AA171" s="26"/>
    </row>
    <row r="172" s="1" customFormat="1" ht="45" customHeight="1" spans="1:27">
      <c r="A172" s="20"/>
      <c r="B172" s="21" t="s">
        <v>647</v>
      </c>
      <c r="C172" s="21" t="s">
        <v>648</v>
      </c>
      <c r="D172" s="21" t="s">
        <v>283</v>
      </c>
      <c r="E172" s="21" t="s">
        <v>649</v>
      </c>
      <c r="F172" s="22" t="s">
        <v>88</v>
      </c>
      <c r="G172" s="21" t="s">
        <v>89</v>
      </c>
      <c r="H172" s="21" t="s">
        <v>90</v>
      </c>
      <c r="I172" s="21" t="s">
        <v>91</v>
      </c>
      <c r="J172" s="54">
        <v>100</v>
      </c>
      <c r="K172" s="54">
        <v>100</v>
      </c>
      <c r="L172" s="54">
        <v>0</v>
      </c>
      <c r="M172" s="54">
        <v>100</v>
      </c>
      <c r="N172" s="54"/>
      <c r="O172" s="54"/>
      <c r="P172" s="25"/>
      <c r="Q172" s="25"/>
      <c r="R172" s="25"/>
      <c r="S172" s="25">
        <v>0</v>
      </c>
      <c r="T172" s="25"/>
      <c r="U172" s="25"/>
      <c r="V172" s="61"/>
      <c r="W172" s="21">
        <v>290</v>
      </c>
      <c r="X172" s="21">
        <v>368</v>
      </c>
      <c r="Y172" s="21" t="s">
        <v>527</v>
      </c>
      <c r="Z172" s="21" t="s">
        <v>93</v>
      </c>
      <c r="AA172" s="26"/>
    </row>
    <row r="173" s="1" customFormat="1" ht="45" customHeight="1" spans="1:27">
      <c r="A173" s="20"/>
      <c r="B173" s="21" t="s">
        <v>650</v>
      </c>
      <c r="C173" s="21" t="s">
        <v>651</v>
      </c>
      <c r="D173" s="21" t="s">
        <v>86</v>
      </c>
      <c r="E173" s="21" t="s">
        <v>202</v>
      </c>
      <c r="F173" s="22" t="s">
        <v>88</v>
      </c>
      <c r="G173" s="21" t="s">
        <v>86</v>
      </c>
      <c r="H173" s="20" t="s">
        <v>239</v>
      </c>
      <c r="I173" s="20" t="s">
        <v>240</v>
      </c>
      <c r="J173" s="54">
        <v>150</v>
      </c>
      <c r="K173" s="54">
        <v>150</v>
      </c>
      <c r="L173" s="54">
        <v>0</v>
      </c>
      <c r="M173" s="54">
        <v>150</v>
      </c>
      <c r="N173" s="54"/>
      <c r="O173" s="54"/>
      <c r="P173" s="25"/>
      <c r="Q173" s="62"/>
      <c r="R173" s="62"/>
      <c r="S173" s="25"/>
      <c r="T173" s="25"/>
      <c r="U173" s="25"/>
      <c r="V173" s="61">
        <v>11</v>
      </c>
      <c r="W173" s="21">
        <v>70</v>
      </c>
      <c r="X173" s="21">
        <v>70</v>
      </c>
      <c r="Y173" s="61" t="s">
        <v>652</v>
      </c>
      <c r="Z173" s="61" t="s">
        <v>653</v>
      </c>
      <c r="AA173" s="26"/>
    </row>
    <row r="174" s="3" customFormat="1" ht="32" customHeight="1" spans="1:27">
      <c r="A174" s="17" t="s">
        <v>42</v>
      </c>
      <c r="B174" s="18">
        <v>3</v>
      </c>
      <c r="C174" s="19"/>
      <c r="D174" s="19"/>
      <c r="E174" s="19"/>
      <c r="F174" s="19"/>
      <c r="G174" s="18"/>
      <c r="H174" s="19"/>
      <c r="I174" s="19"/>
      <c r="J174" s="53">
        <v>2660.5</v>
      </c>
      <c r="K174" s="53">
        <v>2660.5</v>
      </c>
      <c r="L174" s="53">
        <v>1234.9</v>
      </c>
      <c r="M174" s="53">
        <v>1382</v>
      </c>
      <c r="N174" s="53">
        <v>0</v>
      </c>
      <c r="O174" s="53">
        <v>43.6</v>
      </c>
      <c r="P174" s="53">
        <v>0</v>
      </c>
      <c r="Q174" s="53">
        <v>0</v>
      </c>
      <c r="R174" s="53">
        <v>0</v>
      </c>
      <c r="S174" s="53">
        <v>0</v>
      </c>
      <c r="T174" s="53">
        <v>0</v>
      </c>
      <c r="U174" s="53">
        <v>0</v>
      </c>
      <c r="V174" s="19"/>
      <c r="W174" s="19"/>
      <c r="X174" s="19"/>
      <c r="Y174" s="19"/>
      <c r="Z174" s="19"/>
      <c r="AA174" s="19"/>
    </row>
    <row r="175" s="3" customFormat="1" ht="40" customHeight="1" spans="1:27">
      <c r="A175" s="17" t="s">
        <v>43</v>
      </c>
      <c r="B175" s="18">
        <v>1</v>
      </c>
      <c r="C175" s="19"/>
      <c r="D175" s="19"/>
      <c r="E175" s="19"/>
      <c r="F175" s="19"/>
      <c r="G175" s="18"/>
      <c r="H175" s="19"/>
      <c r="I175" s="19"/>
      <c r="J175" s="53">
        <v>1580.41</v>
      </c>
      <c r="K175" s="53">
        <v>1580.41</v>
      </c>
      <c r="L175" s="53">
        <v>1234.9</v>
      </c>
      <c r="M175" s="53">
        <v>301.91</v>
      </c>
      <c r="N175" s="53">
        <v>0</v>
      </c>
      <c r="O175" s="53">
        <v>43.6</v>
      </c>
      <c r="P175" s="53">
        <v>0</v>
      </c>
      <c r="Q175" s="53">
        <v>0</v>
      </c>
      <c r="R175" s="53">
        <v>0</v>
      </c>
      <c r="S175" s="53">
        <v>0</v>
      </c>
      <c r="T175" s="53">
        <v>0</v>
      </c>
      <c r="U175" s="53">
        <v>0</v>
      </c>
      <c r="V175" s="19"/>
      <c r="W175" s="19"/>
      <c r="X175" s="19"/>
      <c r="Y175" s="19"/>
      <c r="Z175" s="19"/>
      <c r="AA175" s="19"/>
    </row>
    <row r="176" s="3" customFormat="1" ht="33" customHeight="1" spans="1:27">
      <c r="A176" s="17" t="s">
        <v>44</v>
      </c>
      <c r="B176" s="18">
        <v>1</v>
      </c>
      <c r="C176" s="19"/>
      <c r="D176" s="19"/>
      <c r="E176" s="19"/>
      <c r="F176" s="19"/>
      <c r="G176" s="18"/>
      <c r="H176" s="19"/>
      <c r="I176" s="19"/>
      <c r="J176" s="53">
        <v>1580.41</v>
      </c>
      <c r="K176" s="53">
        <v>1580.41</v>
      </c>
      <c r="L176" s="53">
        <v>1234.9</v>
      </c>
      <c r="M176" s="53">
        <v>301.91</v>
      </c>
      <c r="N176" s="53">
        <v>0</v>
      </c>
      <c r="O176" s="53">
        <v>43.6</v>
      </c>
      <c r="P176" s="53">
        <v>0</v>
      </c>
      <c r="Q176" s="53">
        <v>0</v>
      </c>
      <c r="R176" s="53">
        <v>0</v>
      </c>
      <c r="S176" s="53">
        <v>0</v>
      </c>
      <c r="T176" s="53">
        <v>0</v>
      </c>
      <c r="U176" s="53">
        <v>0</v>
      </c>
      <c r="V176" s="19"/>
      <c r="W176" s="19"/>
      <c r="X176" s="19"/>
      <c r="Y176" s="19"/>
      <c r="Z176" s="19"/>
      <c r="AA176" s="19"/>
    </row>
    <row r="177" s="1" customFormat="1" ht="105" customHeight="1" spans="1:27">
      <c r="A177" s="79"/>
      <c r="B177" s="80" t="s">
        <v>654</v>
      </c>
      <c r="C177" s="80" t="s">
        <v>655</v>
      </c>
      <c r="D177" s="80" t="s">
        <v>101</v>
      </c>
      <c r="E177" s="81"/>
      <c r="F177" s="82" t="s">
        <v>88</v>
      </c>
      <c r="G177" s="80" t="s">
        <v>268</v>
      </c>
      <c r="H177" s="80" t="s">
        <v>269</v>
      </c>
      <c r="I177" s="80" t="s">
        <v>270</v>
      </c>
      <c r="J177" s="88">
        <v>1580.41</v>
      </c>
      <c r="K177" s="89">
        <v>1580.41</v>
      </c>
      <c r="L177" s="90">
        <v>1234.9</v>
      </c>
      <c r="M177" s="90">
        <v>301.91</v>
      </c>
      <c r="N177" s="90">
        <v>0</v>
      </c>
      <c r="O177" s="90">
        <v>43.6</v>
      </c>
      <c r="P177" s="88"/>
      <c r="Q177" s="94"/>
      <c r="R177" s="94"/>
      <c r="S177" s="88">
        <v>0</v>
      </c>
      <c r="T177" s="88"/>
      <c r="U177" s="88"/>
      <c r="V177" s="81"/>
      <c r="W177" s="95">
        <v>42400</v>
      </c>
      <c r="X177" s="95">
        <v>42400</v>
      </c>
      <c r="Y177" s="81" t="s">
        <v>656</v>
      </c>
      <c r="Z177" s="81" t="s">
        <v>657</v>
      </c>
      <c r="AA177" s="26"/>
    </row>
    <row r="178" s="3" customFormat="1" ht="27" customHeight="1" spans="1:27">
      <c r="A178" s="17" t="s">
        <v>45</v>
      </c>
      <c r="B178" s="18">
        <v>1</v>
      </c>
      <c r="C178" s="19"/>
      <c r="D178" s="19"/>
      <c r="E178" s="19"/>
      <c r="F178" s="19"/>
      <c r="G178" s="18"/>
      <c r="H178" s="19"/>
      <c r="I178" s="19"/>
      <c r="J178" s="53">
        <v>209.3</v>
      </c>
      <c r="K178" s="53">
        <v>209.3</v>
      </c>
      <c r="L178" s="53">
        <v>0</v>
      </c>
      <c r="M178" s="53">
        <v>209.3</v>
      </c>
      <c r="N178" s="53">
        <v>0</v>
      </c>
      <c r="O178" s="53">
        <v>0</v>
      </c>
      <c r="P178" s="53">
        <v>0</v>
      </c>
      <c r="Q178" s="53">
        <v>0</v>
      </c>
      <c r="R178" s="53">
        <v>0</v>
      </c>
      <c r="S178" s="53">
        <v>0</v>
      </c>
      <c r="T178" s="53">
        <v>0</v>
      </c>
      <c r="U178" s="53">
        <v>0</v>
      </c>
      <c r="V178" s="19"/>
      <c r="W178" s="19"/>
      <c r="X178" s="19"/>
      <c r="Y178" s="19"/>
      <c r="Z178" s="19"/>
      <c r="AA178" s="19"/>
    </row>
    <row r="179" s="3" customFormat="1" ht="32" customHeight="1" spans="1:27">
      <c r="A179" s="17" t="s">
        <v>46</v>
      </c>
      <c r="B179" s="18">
        <v>1</v>
      </c>
      <c r="C179" s="19"/>
      <c r="D179" s="19"/>
      <c r="E179" s="19"/>
      <c r="F179" s="19"/>
      <c r="G179" s="18"/>
      <c r="H179" s="19"/>
      <c r="I179" s="19"/>
      <c r="J179" s="53">
        <v>209.3</v>
      </c>
      <c r="K179" s="53">
        <v>209.3</v>
      </c>
      <c r="L179" s="53">
        <v>0</v>
      </c>
      <c r="M179" s="53">
        <v>209.3</v>
      </c>
      <c r="N179" s="53">
        <v>0</v>
      </c>
      <c r="O179" s="53">
        <v>0</v>
      </c>
      <c r="P179" s="53">
        <v>0</v>
      </c>
      <c r="Q179" s="53">
        <v>0</v>
      </c>
      <c r="R179" s="53">
        <v>0</v>
      </c>
      <c r="S179" s="53">
        <v>0</v>
      </c>
      <c r="T179" s="53">
        <v>0</v>
      </c>
      <c r="U179" s="53">
        <v>0</v>
      </c>
      <c r="V179" s="19"/>
      <c r="W179" s="19"/>
      <c r="X179" s="19"/>
      <c r="Y179" s="19"/>
      <c r="Z179" s="19"/>
      <c r="AA179" s="19"/>
    </row>
    <row r="180" s="1" customFormat="1" ht="112" customHeight="1" spans="1:27">
      <c r="A180" s="20"/>
      <c r="B180" s="21" t="s">
        <v>658</v>
      </c>
      <c r="C180" s="21" t="s">
        <v>659</v>
      </c>
      <c r="D180" s="21" t="s">
        <v>101</v>
      </c>
      <c r="E180" s="26"/>
      <c r="F180" s="22" t="s">
        <v>88</v>
      </c>
      <c r="G180" s="21" t="s">
        <v>268</v>
      </c>
      <c r="H180" s="21" t="s">
        <v>269</v>
      </c>
      <c r="I180" s="21" t="s">
        <v>270</v>
      </c>
      <c r="J180" s="25">
        <v>209.3</v>
      </c>
      <c r="K180" s="25">
        <v>209.3</v>
      </c>
      <c r="L180" s="54">
        <v>0</v>
      </c>
      <c r="M180" s="25">
        <v>209.3</v>
      </c>
      <c r="N180" s="54"/>
      <c r="O180" s="54"/>
      <c r="P180" s="25"/>
      <c r="Q180" s="62"/>
      <c r="R180" s="62"/>
      <c r="S180" s="25">
        <v>0</v>
      </c>
      <c r="T180" s="25"/>
      <c r="U180" s="25"/>
      <c r="V180" s="26"/>
      <c r="W180" s="61">
        <v>100</v>
      </c>
      <c r="X180" s="61">
        <v>100</v>
      </c>
      <c r="Y180" s="61" t="s">
        <v>271</v>
      </c>
      <c r="Z180" s="61" t="s">
        <v>272</v>
      </c>
      <c r="AA180" s="26"/>
    </row>
    <row r="181" s="3" customFormat="1" ht="35" customHeight="1" spans="1:27">
      <c r="A181" s="17" t="s">
        <v>47</v>
      </c>
      <c r="B181" s="18">
        <v>1</v>
      </c>
      <c r="C181" s="19"/>
      <c r="D181" s="19"/>
      <c r="E181" s="19"/>
      <c r="F181" s="19"/>
      <c r="G181" s="18"/>
      <c r="H181" s="19"/>
      <c r="I181" s="19"/>
      <c r="J181" s="53">
        <v>870.79</v>
      </c>
      <c r="K181" s="53">
        <v>870.79</v>
      </c>
      <c r="L181" s="53">
        <v>0</v>
      </c>
      <c r="M181" s="53">
        <v>870.79</v>
      </c>
      <c r="N181" s="53">
        <v>0</v>
      </c>
      <c r="O181" s="53">
        <v>0</v>
      </c>
      <c r="P181" s="53">
        <v>0</v>
      </c>
      <c r="Q181" s="53">
        <v>0</v>
      </c>
      <c r="R181" s="53">
        <v>0</v>
      </c>
      <c r="S181" s="53">
        <v>0</v>
      </c>
      <c r="T181" s="53">
        <v>0</v>
      </c>
      <c r="U181" s="53">
        <v>0</v>
      </c>
      <c r="V181" s="19"/>
      <c r="W181" s="19"/>
      <c r="X181" s="19"/>
      <c r="Y181" s="19"/>
      <c r="Z181" s="19"/>
      <c r="AA181" s="19"/>
    </row>
    <row r="182" s="3" customFormat="1" ht="35" customHeight="1" spans="1:27">
      <c r="A182" s="17" t="s">
        <v>48</v>
      </c>
      <c r="B182" s="18">
        <v>1</v>
      </c>
      <c r="C182" s="19"/>
      <c r="D182" s="19"/>
      <c r="E182" s="19"/>
      <c r="F182" s="19"/>
      <c r="G182" s="18"/>
      <c r="H182" s="19"/>
      <c r="I182" s="19"/>
      <c r="J182" s="53">
        <v>870.79</v>
      </c>
      <c r="K182" s="53">
        <v>870.79</v>
      </c>
      <c r="L182" s="53">
        <v>0</v>
      </c>
      <c r="M182" s="53">
        <v>870.79</v>
      </c>
      <c r="N182" s="53">
        <v>0</v>
      </c>
      <c r="O182" s="53">
        <v>0</v>
      </c>
      <c r="P182" s="53">
        <v>0</v>
      </c>
      <c r="Q182" s="53">
        <v>0</v>
      </c>
      <c r="R182" s="53">
        <v>0</v>
      </c>
      <c r="S182" s="53">
        <v>0</v>
      </c>
      <c r="T182" s="53">
        <v>0</v>
      </c>
      <c r="U182" s="53">
        <v>0</v>
      </c>
      <c r="V182" s="19"/>
      <c r="W182" s="19"/>
      <c r="X182" s="19"/>
      <c r="Y182" s="19"/>
      <c r="Z182" s="19"/>
      <c r="AA182" s="19"/>
    </row>
    <row r="183" s="1" customFormat="1" ht="45" customHeight="1" spans="1:27">
      <c r="A183" s="20"/>
      <c r="B183" s="21" t="s">
        <v>660</v>
      </c>
      <c r="C183" s="21" t="s">
        <v>661</v>
      </c>
      <c r="D183" s="21" t="s">
        <v>101</v>
      </c>
      <c r="E183" s="26"/>
      <c r="F183" s="22" t="s">
        <v>88</v>
      </c>
      <c r="G183" s="21" t="s">
        <v>592</v>
      </c>
      <c r="H183" s="21" t="s">
        <v>593</v>
      </c>
      <c r="I183" s="21" t="s">
        <v>594</v>
      </c>
      <c r="J183" s="25">
        <v>870.79</v>
      </c>
      <c r="K183" s="25">
        <v>870.79</v>
      </c>
      <c r="L183" s="54">
        <v>0</v>
      </c>
      <c r="M183" s="25">
        <v>870.79</v>
      </c>
      <c r="N183" s="54"/>
      <c r="O183" s="54"/>
      <c r="P183" s="25"/>
      <c r="Q183" s="62"/>
      <c r="R183" s="62"/>
      <c r="S183" s="25">
        <v>0</v>
      </c>
      <c r="T183" s="25"/>
      <c r="U183" s="25"/>
      <c r="V183" s="61"/>
      <c r="W183" s="61">
        <v>1667</v>
      </c>
      <c r="X183" s="61">
        <v>1667</v>
      </c>
      <c r="Y183" s="21" t="s">
        <v>662</v>
      </c>
      <c r="Z183" s="21" t="s">
        <v>663</v>
      </c>
      <c r="AA183" s="26"/>
    </row>
    <row r="184" s="3" customFormat="1" ht="40" customHeight="1" spans="1:27">
      <c r="A184" s="17" t="s">
        <v>49</v>
      </c>
      <c r="B184" s="18">
        <v>338</v>
      </c>
      <c r="C184" s="19"/>
      <c r="D184" s="19"/>
      <c r="E184" s="19"/>
      <c r="F184" s="19"/>
      <c r="G184" s="18"/>
      <c r="H184" s="19"/>
      <c r="I184" s="19"/>
      <c r="J184" s="53">
        <v>30213.29</v>
      </c>
      <c r="K184" s="53">
        <v>15750.97</v>
      </c>
      <c r="L184" s="53">
        <v>8573.64</v>
      </c>
      <c r="M184" s="53">
        <v>3106.55</v>
      </c>
      <c r="N184" s="53">
        <v>1781.3</v>
      </c>
      <c r="O184" s="53">
        <v>2289.48</v>
      </c>
      <c r="P184" s="53">
        <v>5775</v>
      </c>
      <c r="Q184" s="53">
        <v>4426</v>
      </c>
      <c r="R184" s="53">
        <v>1349</v>
      </c>
      <c r="S184" s="53">
        <v>8687.32</v>
      </c>
      <c r="T184" s="53">
        <v>5510</v>
      </c>
      <c r="U184" s="53">
        <v>3177.32</v>
      </c>
      <c r="V184" s="19"/>
      <c r="W184" s="19"/>
      <c r="X184" s="19"/>
      <c r="Y184" s="19"/>
      <c r="Z184" s="19"/>
      <c r="AA184" s="19"/>
    </row>
    <row r="185" s="3" customFormat="1" ht="60" spans="1:27">
      <c r="A185" s="17" t="s">
        <v>50</v>
      </c>
      <c r="B185" s="18">
        <v>322</v>
      </c>
      <c r="C185" s="19"/>
      <c r="D185" s="19"/>
      <c r="E185" s="19"/>
      <c r="F185" s="19"/>
      <c r="G185" s="18"/>
      <c r="H185" s="19"/>
      <c r="I185" s="19"/>
      <c r="J185" s="53">
        <v>23477.17</v>
      </c>
      <c r="K185" s="53">
        <v>15120.85</v>
      </c>
      <c r="L185" s="53">
        <v>8082.58</v>
      </c>
      <c r="M185" s="53">
        <v>3069.08</v>
      </c>
      <c r="N185" s="53">
        <v>1738.08</v>
      </c>
      <c r="O185" s="53">
        <v>2231.11</v>
      </c>
      <c r="P185" s="53">
        <v>3414</v>
      </c>
      <c r="Q185" s="53">
        <v>2430</v>
      </c>
      <c r="R185" s="53">
        <v>984</v>
      </c>
      <c r="S185" s="53">
        <v>4942.32</v>
      </c>
      <c r="T185" s="53">
        <v>2875</v>
      </c>
      <c r="U185" s="53">
        <v>2067.32</v>
      </c>
      <c r="V185" s="19"/>
      <c r="W185" s="19"/>
      <c r="X185" s="19"/>
      <c r="Y185" s="19"/>
      <c r="Z185" s="19"/>
      <c r="AA185" s="19"/>
    </row>
    <row r="186" s="3" customFormat="1" ht="60" spans="1:27">
      <c r="A186" s="17" t="s">
        <v>51</v>
      </c>
      <c r="B186" s="18">
        <v>71</v>
      </c>
      <c r="C186" s="19"/>
      <c r="D186" s="19"/>
      <c r="E186" s="19"/>
      <c r="F186" s="19"/>
      <c r="G186" s="18"/>
      <c r="H186" s="19"/>
      <c r="I186" s="19"/>
      <c r="J186" s="53">
        <v>9349.41</v>
      </c>
      <c r="K186" s="53">
        <v>6010.81</v>
      </c>
      <c r="L186" s="53">
        <v>3932.47</v>
      </c>
      <c r="M186" s="53">
        <v>858.73</v>
      </c>
      <c r="N186" s="53">
        <v>831.78</v>
      </c>
      <c r="O186" s="53">
        <v>387.83</v>
      </c>
      <c r="P186" s="53">
        <v>760.6</v>
      </c>
      <c r="Q186" s="53">
        <v>760.6</v>
      </c>
      <c r="R186" s="53">
        <v>0</v>
      </c>
      <c r="S186" s="53">
        <v>2578</v>
      </c>
      <c r="T186" s="53">
        <v>2040</v>
      </c>
      <c r="U186" s="53">
        <v>538</v>
      </c>
      <c r="V186" s="19"/>
      <c r="W186" s="19"/>
      <c r="X186" s="19"/>
      <c r="Y186" s="19"/>
      <c r="Z186" s="19"/>
      <c r="AA186" s="19"/>
    </row>
    <row r="187" s="1" customFormat="1" ht="62" customHeight="1" spans="1:27">
      <c r="A187" s="21"/>
      <c r="B187" s="21" t="s">
        <v>664</v>
      </c>
      <c r="C187" s="27" t="s">
        <v>665</v>
      </c>
      <c r="D187" s="21" t="s">
        <v>666</v>
      </c>
      <c r="E187" s="21" t="s">
        <v>667</v>
      </c>
      <c r="F187" s="26" t="s">
        <v>88</v>
      </c>
      <c r="G187" s="21" t="s">
        <v>467</v>
      </c>
      <c r="H187" s="26" t="s">
        <v>468</v>
      </c>
      <c r="I187" s="26" t="s">
        <v>469</v>
      </c>
      <c r="J187" s="54">
        <v>210.12</v>
      </c>
      <c r="K187" s="54">
        <v>0</v>
      </c>
      <c r="L187" s="54"/>
      <c r="M187" s="54"/>
      <c r="N187" s="54"/>
      <c r="O187" s="54"/>
      <c r="P187" s="54">
        <v>210.12</v>
      </c>
      <c r="Q187" s="54">
        <v>210.12</v>
      </c>
      <c r="R187" s="25"/>
      <c r="S187" s="25">
        <v>0</v>
      </c>
      <c r="T187" s="25"/>
      <c r="U187" s="25"/>
      <c r="V187" s="26"/>
      <c r="W187" s="61">
        <v>2112</v>
      </c>
      <c r="X187" s="61">
        <v>7482</v>
      </c>
      <c r="Y187" s="23" t="s">
        <v>668</v>
      </c>
      <c r="Z187" s="23" t="s">
        <v>669</v>
      </c>
      <c r="AA187" s="21"/>
    </row>
    <row r="188" s="1" customFormat="1" ht="45" customHeight="1" spans="1:27">
      <c r="A188" s="21"/>
      <c r="B188" s="21" t="s">
        <v>670</v>
      </c>
      <c r="C188" s="27" t="s">
        <v>671</v>
      </c>
      <c r="D188" s="21" t="s">
        <v>672</v>
      </c>
      <c r="E188" s="21" t="s">
        <v>673</v>
      </c>
      <c r="F188" s="26" t="s">
        <v>88</v>
      </c>
      <c r="G188" s="21" t="s">
        <v>467</v>
      </c>
      <c r="H188" s="26" t="s">
        <v>468</v>
      </c>
      <c r="I188" s="26" t="s">
        <v>469</v>
      </c>
      <c r="J188" s="25">
        <v>377.39</v>
      </c>
      <c r="K188" s="25">
        <v>377.39</v>
      </c>
      <c r="L188" s="25">
        <v>377.39</v>
      </c>
      <c r="M188" s="54"/>
      <c r="N188" s="54"/>
      <c r="O188" s="54"/>
      <c r="P188" s="25"/>
      <c r="Q188" s="62"/>
      <c r="R188" s="25"/>
      <c r="S188" s="25"/>
      <c r="T188" s="25"/>
      <c r="U188" s="25"/>
      <c r="V188" s="26"/>
      <c r="W188" s="61">
        <v>1520</v>
      </c>
      <c r="X188" s="61">
        <v>4611</v>
      </c>
      <c r="Y188" s="23" t="s">
        <v>668</v>
      </c>
      <c r="Z188" s="23" t="s">
        <v>669</v>
      </c>
      <c r="AA188" s="21"/>
    </row>
    <row r="189" s="1" customFormat="1" ht="45" customHeight="1" spans="1:27">
      <c r="A189" s="21"/>
      <c r="B189" s="21" t="s">
        <v>674</v>
      </c>
      <c r="C189" s="27" t="s">
        <v>675</v>
      </c>
      <c r="D189" s="21" t="s">
        <v>186</v>
      </c>
      <c r="E189" s="21" t="s">
        <v>676</v>
      </c>
      <c r="F189" s="26" t="s">
        <v>88</v>
      </c>
      <c r="G189" s="21" t="s">
        <v>467</v>
      </c>
      <c r="H189" s="26" t="s">
        <v>468</v>
      </c>
      <c r="I189" s="26" t="s">
        <v>469</v>
      </c>
      <c r="J189" s="54">
        <v>55.06</v>
      </c>
      <c r="K189" s="54">
        <v>55.06</v>
      </c>
      <c r="L189" s="54">
        <v>55.06</v>
      </c>
      <c r="M189" s="54"/>
      <c r="N189" s="54"/>
      <c r="O189" s="54"/>
      <c r="P189" s="25"/>
      <c r="Q189" s="62"/>
      <c r="R189" s="25"/>
      <c r="S189" s="25">
        <v>0</v>
      </c>
      <c r="T189" s="25"/>
      <c r="U189" s="25"/>
      <c r="V189" s="26"/>
      <c r="W189" s="61">
        <v>2655</v>
      </c>
      <c r="X189" s="61">
        <v>9088</v>
      </c>
      <c r="Y189" s="23" t="s">
        <v>668</v>
      </c>
      <c r="Z189" s="23" t="s">
        <v>669</v>
      </c>
      <c r="AA189" s="21"/>
    </row>
    <row r="190" s="1" customFormat="1" ht="57" customHeight="1" spans="1:27">
      <c r="A190" s="21"/>
      <c r="B190" s="21" t="s">
        <v>677</v>
      </c>
      <c r="C190" s="27" t="s">
        <v>678</v>
      </c>
      <c r="D190" s="21" t="s">
        <v>548</v>
      </c>
      <c r="E190" s="21" t="s">
        <v>679</v>
      </c>
      <c r="F190" s="26" t="s">
        <v>88</v>
      </c>
      <c r="G190" s="21" t="s">
        <v>467</v>
      </c>
      <c r="H190" s="26" t="s">
        <v>468</v>
      </c>
      <c r="I190" s="26" t="s">
        <v>469</v>
      </c>
      <c r="J190" s="25">
        <v>143.21</v>
      </c>
      <c r="K190" s="25">
        <v>143.21</v>
      </c>
      <c r="L190" s="25">
        <v>143.21</v>
      </c>
      <c r="M190" s="54"/>
      <c r="N190" s="54"/>
      <c r="O190" s="54"/>
      <c r="P190" s="25"/>
      <c r="Q190" s="62"/>
      <c r="R190" s="25"/>
      <c r="S190" s="25"/>
      <c r="T190" s="25"/>
      <c r="U190" s="25"/>
      <c r="V190" s="26"/>
      <c r="W190" s="61">
        <v>1129</v>
      </c>
      <c r="X190" s="61">
        <v>3789</v>
      </c>
      <c r="Y190" s="23" t="s">
        <v>668</v>
      </c>
      <c r="Z190" s="23" t="s">
        <v>669</v>
      </c>
      <c r="AA190" s="21"/>
    </row>
    <row r="191" s="1" customFormat="1" ht="45" customHeight="1" spans="1:27">
      <c r="A191" s="21"/>
      <c r="B191" s="21" t="s">
        <v>680</v>
      </c>
      <c r="C191" s="27" t="s">
        <v>681</v>
      </c>
      <c r="D191" s="21" t="s">
        <v>169</v>
      </c>
      <c r="E191" s="21" t="s">
        <v>682</v>
      </c>
      <c r="F191" s="26" t="s">
        <v>88</v>
      </c>
      <c r="G191" s="21" t="s">
        <v>467</v>
      </c>
      <c r="H191" s="26" t="s">
        <v>468</v>
      </c>
      <c r="I191" s="26" t="s">
        <v>469</v>
      </c>
      <c r="J191" s="25">
        <v>263.68</v>
      </c>
      <c r="K191" s="25">
        <v>263.68</v>
      </c>
      <c r="L191" s="25">
        <v>263.68</v>
      </c>
      <c r="M191" s="54"/>
      <c r="N191" s="54"/>
      <c r="O191" s="54"/>
      <c r="P191" s="25"/>
      <c r="Q191" s="62"/>
      <c r="R191" s="25"/>
      <c r="S191" s="25"/>
      <c r="T191" s="25"/>
      <c r="U191" s="25"/>
      <c r="V191" s="26"/>
      <c r="W191" s="61">
        <v>1807</v>
      </c>
      <c r="X191" s="61">
        <v>6153</v>
      </c>
      <c r="Y191" s="23" t="s">
        <v>668</v>
      </c>
      <c r="Z191" s="23" t="s">
        <v>669</v>
      </c>
      <c r="AA191" s="21"/>
    </row>
    <row r="192" s="1" customFormat="1" ht="45" customHeight="1" spans="1:27">
      <c r="A192" s="21"/>
      <c r="B192" s="21" t="s">
        <v>683</v>
      </c>
      <c r="C192" s="27" t="s">
        <v>684</v>
      </c>
      <c r="D192" s="21" t="s">
        <v>283</v>
      </c>
      <c r="E192" s="21" t="s">
        <v>685</v>
      </c>
      <c r="F192" s="26" t="s">
        <v>88</v>
      </c>
      <c r="G192" s="21" t="s">
        <v>467</v>
      </c>
      <c r="H192" s="26" t="s">
        <v>468</v>
      </c>
      <c r="I192" s="26" t="s">
        <v>469</v>
      </c>
      <c r="J192" s="25">
        <v>43.57</v>
      </c>
      <c r="K192" s="25">
        <v>43.57</v>
      </c>
      <c r="L192" s="25">
        <v>43.57</v>
      </c>
      <c r="M192" s="54"/>
      <c r="N192" s="54"/>
      <c r="O192" s="54"/>
      <c r="P192" s="25"/>
      <c r="Q192" s="62"/>
      <c r="R192" s="25"/>
      <c r="S192" s="25"/>
      <c r="T192" s="25"/>
      <c r="U192" s="25"/>
      <c r="V192" s="26"/>
      <c r="W192" s="61">
        <v>1416</v>
      </c>
      <c r="X192" s="61">
        <v>4849</v>
      </c>
      <c r="Y192" s="23" t="s">
        <v>668</v>
      </c>
      <c r="Z192" s="23" t="s">
        <v>669</v>
      </c>
      <c r="AA192" s="21"/>
    </row>
    <row r="193" s="1" customFormat="1" ht="45" customHeight="1" spans="1:27">
      <c r="A193" s="21"/>
      <c r="B193" s="21" t="s">
        <v>686</v>
      </c>
      <c r="C193" s="27" t="s">
        <v>687</v>
      </c>
      <c r="D193" s="21" t="s">
        <v>327</v>
      </c>
      <c r="E193" s="21" t="s">
        <v>688</v>
      </c>
      <c r="F193" s="26" t="s">
        <v>88</v>
      </c>
      <c r="G193" s="21" t="s">
        <v>467</v>
      </c>
      <c r="H193" s="26" t="s">
        <v>468</v>
      </c>
      <c r="I193" s="26" t="s">
        <v>469</v>
      </c>
      <c r="J193" s="25">
        <v>164.6</v>
      </c>
      <c r="K193" s="25">
        <v>164.6</v>
      </c>
      <c r="L193" s="25">
        <v>164.6</v>
      </c>
      <c r="M193" s="54"/>
      <c r="N193" s="54"/>
      <c r="O193" s="54"/>
      <c r="P193" s="25"/>
      <c r="Q193" s="62"/>
      <c r="R193" s="25"/>
      <c r="S193" s="25">
        <v>0</v>
      </c>
      <c r="T193" s="25"/>
      <c r="U193" s="25"/>
      <c r="V193" s="26"/>
      <c r="W193" s="61">
        <v>1001</v>
      </c>
      <c r="X193" s="61">
        <v>3818</v>
      </c>
      <c r="Y193" s="23" t="s">
        <v>668</v>
      </c>
      <c r="Z193" s="23" t="s">
        <v>669</v>
      </c>
      <c r="AA193" s="21"/>
    </row>
    <row r="194" s="1" customFormat="1" ht="45" customHeight="1" spans="1:27">
      <c r="A194" s="21"/>
      <c r="B194" s="21" t="s">
        <v>689</v>
      </c>
      <c r="C194" s="27" t="s">
        <v>690</v>
      </c>
      <c r="D194" s="21" t="s">
        <v>327</v>
      </c>
      <c r="E194" s="21" t="s">
        <v>691</v>
      </c>
      <c r="F194" s="26" t="s">
        <v>88</v>
      </c>
      <c r="G194" s="21" t="s">
        <v>467</v>
      </c>
      <c r="H194" s="26" t="s">
        <v>468</v>
      </c>
      <c r="I194" s="26" t="s">
        <v>469</v>
      </c>
      <c r="J194" s="25">
        <v>201.56</v>
      </c>
      <c r="K194" s="25">
        <v>201.56</v>
      </c>
      <c r="L194" s="25">
        <v>201.56</v>
      </c>
      <c r="M194" s="54"/>
      <c r="N194" s="54"/>
      <c r="O194" s="54"/>
      <c r="P194" s="25"/>
      <c r="Q194" s="62"/>
      <c r="R194" s="25"/>
      <c r="S194" s="25"/>
      <c r="T194" s="25"/>
      <c r="U194" s="25"/>
      <c r="V194" s="26"/>
      <c r="W194" s="61">
        <v>2178</v>
      </c>
      <c r="X194" s="61">
        <v>7981</v>
      </c>
      <c r="Y194" s="23" t="s">
        <v>668</v>
      </c>
      <c r="Z194" s="23" t="s">
        <v>669</v>
      </c>
      <c r="AA194" s="21"/>
    </row>
    <row r="195" s="1" customFormat="1" ht="45" customHeight="1" spans="1:27">
      <c r="A195" s="21"/>
      <c r="B195" s="21" t="s">
        <v>692</v>
      </c>
      <c r="C195" s="27" t="s">
        <v>693</v>
      </c>
      <c r="D195" s="21" t="s">
        <v>288</v>
      </c>
      <c r="E195" s="21" t="s">
        <v>694</v>
      </c>
      <c r="F195" s="26" t="s">
        <v>88</v>
      </c>
      <c r="G195" s="21" t="s">
        <v>467</v>
      </c>
      <c r="H195" s="26" t="s">
        <v>468</v>
      </c>
      <c r="I195" s="26" t="s">
        <v>469</v>
      </c>
      <c r="J195" s="25">
        <v>71.97</v>
      </c>
      <c r="K195" s="25">
        <v>71.97</v>
      </c>
      <c r="L195" s="54">
        <v>0</v>
      </c>
      <c r="M195" s="25">
        <v>71.97</v>
      </c>
      <c r="N195" s="54"/>
      <c r="O195" s="54"/>
      <c r="P195" s="25"/>
      <c r="Q195" s="62"/>
      <c r="R195" s="25"/>
      <c r="S195" s="25">
        <v>0</v>
      </c>
      <c r="T195" s="25"/>
      <c r="U195" s="25"/>
      <c r="V195" s="26"/>
      <c r="W195" s="61">
        <v>743</v>
      </c>
      <c r="X195" s="61">
        <v>2919</v>
      </c>
      <c r="Y195" s="23" t="s">
        <v>668</v>
      </c>
      <c r="Z195" s="23" t="s">
        <v>669</v>
      </c>
      <c r="AA195" s="21"/>
    </row>
    <row r="196" s="1" customFormat="1" ht="45" customHeight="1" spans="1:27">
      <c r="A196" s="21"/>
      <c r="B196" s="21" t="s">
        <v>695</v>
      </c>
      <c r="C196" s="27" t="s">
        <v>696</v>
      </c>
      <c r="D196" s="21" t="s">
        <v>340</v>
      </c>
      <c r="E196" s="21" t="s">
        <v>697</v>
      </c>
      <c r="F196" s="26" t="s">
        <v>88</v>
      </c>
      <c r="G196" s="21" t="s">
        <v>467</v>
      </c>
      <c r="H196" s="26" t="s">
        <v>468</v>
      </c>
      <c r="I196" s="26" t="s">
        <v>469</v>
      </c>
      <c r="J196" s="25">
        <v>368.83</v>
      </c>
      <c r="K196" s="25">
        <v>368.83</v>
      </c>
      <c r="L196" s="25">
        <v>368.83</v>
      </c>
      <c r="M196" s="54"/>
      <c r="N196" s="54"/>
      <c r="O196" s="54"/>
      <c r="P196" s="25"/>
      <c r="Q196" s="62"/>
      <c r="R196" s="25"/>
      <c r="S196" s="25">
        <v>0</v>
      </c>
      <c r="T196" s="25"/>
      <c r="U196" s="25"/>
      <c r="V196" s="26"/>
      <c r="W196" s="61">
        <v>1133</v>
      </c>
      <c r="X196" s="61">
        <v>3664</v>
      </c>
      <c r="Y196" s="23" t="s">
        <v>668</v>
      </c>
      <c r="Z196" s="23" t="s">
        <v>669</v>
      </c>
      <c r="AA196" s="21"/>
    </row>
    <row r="197" s="1" customFormat="1" ht="45" customHeight="1" spans="1:27">
      <c r="A197" s="21"/>
      <c r="B197" s="21" t="s">
        <v>698</v>
      </c>
      <c r="C197" s="27" t="s">
        <v>699</v>
      </c>
      <c r="D197" s="21" t="s">
        <v>327</v>
      </c>
      <c r="E197" s="21" t="s">
        <v>700</v>
      </c>
      <c r="F197" s="26" t="s">
        <v>88</v>
      </c>
      <c r="G197" s="21" t="s">
        <v>467</v>
      </c>
      <c r="H197" s="26" t="s">
        <v>468</v>
      </c>
      <c r="I197" s="26" t="s">
        <v>469</v>
      </c>
      <c r="J197" s="25">
        <v>56.42</v>
      </c>
      <c r="K197" s="25">
        <v>56.42</v>
      </c>
      <c r="L197" s="25">
        <v>56.42</v>
      </c>
      <c r="M197" s="54"/>
      <c r="N197" s="54"/>
      <c r="O197" s="54"/>
      <c r="P197" s="25"/>
      <c r="Q197" s="62"/>
      <c r="R197" s="25"/>
      <c r="S197" s="25"/>
      <c r="T197" s="25"/>
      <c r="U197" s="25"/>
      <c r="V197" s="26"/>
      <c r="W197" s="61">
        <v>1639</v>
      </c>
      <c r="X197" s="61">
        <v>5534</v>
      </c>
      <c r="Y197" s="23" t="s">
        <v>668</v>
      </c>
      <c r="Z197" s="23" t="s">
        <v>669</v>
      </c>
      <c r="AA197" s="21"/>
    </row>
    <row r="198" s="1" customFormat="1" ht="45" customHeight="1" spans="1:27">
      <c r="A198" s="21"/>
      <c r="B198" s="21" t="s">
        <v>701</v>
      </c>
      <c r="C198" s="27" t="s">
        <v>702</v>
      </c>
      <c r="D198" s="21" t="s">
        <v>141</v>
      </c>
      <c r="E198" s="21" t="s">
        <v>703</v>
      </c>
      <c r="F198" s="26" t="s">
        <v>88</v>
      </c>
      <c r="G198" s="21" t="s">
        <v>467</v>
      </c>
      <c r="H198" s="26" t="s">
        <v>468</v>
      </c>
      <c r="I198" s="26" t="s">
        <v>469</v>
      </c>
      <c r="J198" s="25">
        <v>19.06</v>
      </c>
      <c r="K198" s="25">
        <v>19.06</v>
      </c>
      <c r="L198" s="25">
        <v>19.06</v>
      </c>
      <c r="M198" s="54"/>
      <c r="N198" s="54"/>
      <c r="O198" s="54"/>
      <c r="P198" s="25"/>
      <c r="Q198" s="62"/>
      <c r="R198" s="25"/>
      <c r="S198" s="25"/>
      <c r="T198" s="25"/>
      <c r="U198" s="25"/>
      <c r="V198" s="26"/>
      <c r="W198" s="61">
        <v>578</v>
      </c>
      <c r="X198" s="61">
        <v>1844</v>
      </c>
      <c r="Y198" s="23" t="s">
        <v>668</v>
      </c>
      <c r="Z198" s="23" t="s">
        <v>669</v>
      </c>
      <c r="AA198" s="21"/>
    </row>
    <row r="199" s="1" customFormat="1" ht="45" customHeight="1" spans="1:27">
      <c r="A199" s="21"/>
      <c r="B199" s="21" t="s">
        <v>704</v>
      </c>
      <c r="C199" s="27" t="s">
        <v>705</v>
      </c>
      <c r="D199" s="21" t="s">
        <v>321</v>
      </c>
      <c r="E199" s="21" t="s">
        <v>706</v>
      </c>
      <c r="F199" s="26" t="s">
        <v>88</v>
      </c>
      <c r="G199" s="21" t="s">
        <v>467</v>
      </c>
      <c r="H199" s="26" t="s">
        <v>468</v>
      </c>
      <c r="I199" s="26" t="s">
        <v>469</v>
      </c>
      <c r="J199" s="25">
        <v>75.64</v>
      </c>
      <c r="K199" s="25">
        <v>75.64</v>
      </c>
      <c r="L199" s="25">
        <v>75.64</v>
      </c>
      <c r="M199" s="54"/>
      <c r="N199" s="54"/>
      <c r="O199" s="54"/>
      <c r="P199" s="25"/>
      <c r="Q199" s="62"/>
      <c r="R199" s="25"/>
      <c r="S199" s="25"/>
      <c r="T199" s="25"/>
      <c r="U199" s="25"/>
      <c r="V199" s="26"/>
      <c r="W199" s="61">
        <v>194</v>
      </c>
      <c r="X199" s="61">
        <v>640</v>
      </c>
      <c r="Y199" s="23" t="s">
        <v>668</v>
      </c>
      <c r="Z199" s="23" t="s">
        <v>669</v>
      </c>
      <c r="AA199" s="21"/>
    </row>
    <row r="200" s="1" customFormat="1" ht="45" customHeight="1" spans="1:27">
      <c r="A200" s="21"/>
      <c r="B200" s="21" t="s">
        <v>707</v>
      </c>
      <c r="C200" s="27" t="s">
        <v>708</v>
      </c>
      <c r="D200" s="21" t="s">
        <v>321</v>
      </c>
      <c r="E200" s="21" t="s">
        <v>709</v>
      </c>
      <c r="F200" s="26" t="s">
        <v>88</v>
      </c>
      <c r="G200" s="21" t="s">
        <v>467</v>
      </c>
      <c r="H200" s="26" t="s">
        <v>468</v>
      </c>
      <c r="I200" s="26" t="s">
        <v>469</v>
      </c>
      <c r="J200" s="25">
        <v>97.65</v>
      </c>
      <c r="K200" s="25">
        <v>97.65</v>
      </c>
      <c r="L200" s="25">
        <v>97.65</v>
      </c>
      <c r="M200" s="54"/>
      <c r="N200" s="54"/>
      <c r="O200" s="54"/>
      <c r="P200" s="25"/>
      <c r="Q200" s="62"/>
      <c r="R200" s="25"/>
      <c r="S200" s="25">
        <v>0</v>
      </c>
      <c r="T200" s="25"/>
      <c r="U200" s="25"/>
      <c r="V200" s="26"/>
      <c r="W200" s="61">
        <v>208</v>
      </c>
      <c r="X200" s="61">
        <v>708</v>
      </c>
      <c r="Y200" s="23" t="s">
        <v>668</v>
      </c>
      <c r="Z200" s="23" t="s">
        <v>669</v>
      </c>
      <c r="AA200" s="21"/>
    </row>
    <row r="201" s="1" customFormat="1" ht="45" customHeight="1" spans="1:27">
      <c r="A201" s="21"/>
      <c r="B201" s="21" t="s">
        <v>710</v>
      </c>
      <c r="C201" s="27" t="s">
        <v>711</v>
      </c>
      <c r="D201" s="21" t="s">
        <v>321</v>
      </c>
      <c r="E201" s="21" t="s">
        <v>322</v>
      </c>
      <c r="F201" s="26" t="s">
        <v>88</v>
      </c>
      <c r="G201" s="21" t="s">
        <v>467</v>
      </c>
      <c r="H201" s="26" t="s">
        <v>468</v>
      </c>
      <c r="I201" s="26" t="s">
        <v>469</v>
      </c>
      <c r="J201" s="25">
        <v>150.32</v>
      </c>
      <c r="K201" s="25">
        <v>150.32</v>
      </c>
      <c r="L201" s="25">
        <v>150.32</v>
      </c>
      <c r="M201" s="54"/>
      <c r="N201" s="54"/>
      <c r="O201" s="54"/>
      <c r="P201" s="25"/>
      <c r="Q201" s="25"/>
      <c r="R201" s="25"/>
      <c r="S201" s="25"/>
      <c r="T201" s="25"/>
      <c r="U201" s="25"/>
      <c r="V201" s="26"/>
      <c r="W201" s="61">
        <v>169</v>
      </c>
      <c r="X201" s="61">
        <v>584</v>
      </c>
      <c r="Y201" s="23" t="s">
        <v>668</v>
      </c>
      <c r="Z201" s="23" t="s">
        <v>669</v>
      </c>
      <c r="AA201" s="21"/>
    </row>
    <row r="202" s="1" customFormat="1" ht="45" customHeight="1" spans="1:27">
      <c r="A202" s="21"/>
      <c r="B202" s="21" t="s">
        <v>712</v>
      </c>
      <c r="C202" s="27" t="s">
        <v>713</v>
      </c>
      <c r="D202" s="21" t="s">
        <v>86</v>
      </c>
      <c r="E202" s="21" t="s">
        <v>87</v>
      </c>
      <c r="F202" s="26" t="s">
        <v>88</v>
      </c>
      <c r="G202" s="21" t="s">
        <v>467</v>
      </c>
      <c r="H202" s="26" t="s">
        <v>468</v>
      </c>
      <c r="I202" s="26" t="s">
        <v>469</v>
      </c>
      <c r="J202" s="25">
        <v>48.98</v>
      </c>
      <c r="K202" s="25">
        <v>48.98</v>
      </c>
      <c r="L202" s="25">
        <v>48.98</v>
      </c>
      <c r="M202" s="54"/>
      <c r="N202" s="54"/>
      <c r="O202" s="54"/>
      <c r="P202" s="25"/>
      <c r="Q202" s="62"/>
      <c r="R202" s="25"/>
      <c r="S202" s="25">
        <v>0</v>
      </c>
      <c r="T202" s="25"/>
      <c r="U202" s="25"/>
      <c r="V202" s="26"/>
      <c r="W202" s="61">
        <v>123</v>
      </c>
      <c r="X202" s="61">
        <v>412</v>
      </c>
      <c r="Y202" s="23" t="s">
        <v>668</v>
      </c>
      <c r="Z202" s="23" t="s">
        <v>669</v>
      </c>
      <c r="AA202" s="21"/>
    </row>
    <row r="203" s="1" customFormat="1" ht="45" customHeight="1" spans="1:27">
      <c r="A203" s="21"/>
      <c r="B203" s="21" t="s">
        <v>714</v>
      </c>
      <c r="C203" s="27" t="s">
        <v>715</v>
      </c>
      <c r="D203" s="21" t="s">
        <v>86</v>
      </c>
      <c r="E203" s="21" t="s">
        <v>202</v>
      </c>
      <c r="F203" s="26" t="s">
        <v>88</v>
      </c>
      <c r="G203" s="21" t="s">
        <v>467</v>
      </c>
      <c r="H203" s="26" t="s">
        <v>468</v>
      </c>
      <c r="I203" s="26" t="s">
        <v>469</v>
      </c>
      <c r="J203" s="25">
        <v>46.98</v>
      </c>
      <c r="K203" s="25">
        <v>46.98</v>
      </c>
      <c r="L203" s="25">
        <v>46.98</v>
      </c>
      <c r="M203" s="54"/>
      <c r="N203" s="54"/>
      <c r="O203" s="54"/>
      <c r="P203" s="25"/>
      <c r="Q203" s="62"/>
      <c r="R203" s="25"/>
      <c r="S203" s="25"/>
      <c r="T203" s="25"/>
      <c r="U203" s="25"/>
      <c r="V203" s="26"/>
      <c r="W203" s="61">
        <v>94</v>
      </c>
      <c r="X203" s="61">
        <v>340</v>
      </c>
      <c r="Y203" s="23" t="s">
        <v>668</v>
      </c>
      <c r="Z203" s="23" t="s">
        <v>669</v>
      </c>
      <c r="AA203" s="21"/>
    </row>
    <row r="204" s="1" customFormat="1" ht="45" customHeight="1" spans="1:27">
      <c r="A204" s="21"/>
      <c r="B204" s="21" t="s">
        <v>716</v>
      </c>
      <c r="C204" s="27" t="s">
        <v>717</v>
      </c>
      <c r="D204" s="21" t="s">
        <v>86</v>
      </c>
      <c r="E204" s="21" t="s">
        <v>474</v>
      </c>
      <c r="F204" s="26" t="s">
        <v>88</v>
      </c>
      <c r="G204" s="21" t="s">
        <v>467</v>
      </c>
      <c r="H204" s="26" t="s">
        <v>468</v>
      </c>
      <c r="I204" s="26" t="s">
        <v>469</v>
      </c>
      <c r="J204" s="25">
        <v>56.47</v>
      </c>
      <c r="K204" s="25">
        <v>56.47</v>
      </c>
      <c r="L204" s="25">
        <v>56.47</v>
      </c>
      <c r="M204" s="54"/>
      <c r="N204" s="54"/>
      <c r="O204" s="54"/>
      <c r="P204" s="25"/>
      <c r="Q204" s="62"/>
      <c r="R204" s="25"/>
      <c r="S204" s="25">
        <v>0</v>
      </c>
      <c r="T204" s="25"/>
      <c r="U204" s="25"/>
      <c r="V204" s="26"/>
      <c r="W204" s="61">
        <v>384</v>
      </c>
      <c r="X204" s="61">
        <v>1245</v>
      </c>
      <c r="Y204" s="23" t="s">
        <v>668</v>
      </c>
      <c r="Z204" s="23" t="s">
        <v>669</v>
      </c>
      <c r="AA204" s="21"/>
    </row>
    <row r="205" s="1" customFormat="1" ht="45" customHeight="1" spans="1:27">
      <c r="A205" s="21"/>
      <c r="B205" s="21" t="s">
        <v>718</v>
      </c>
      <c r="C205" s="27" t="s">
        <v>719</v>
      </c>
      <c r="D205" s="21" t="s">
        <v>86</v>
      </c>
      <c r="E205" s="21" t="s">
        <v>275</v>
      </c>
      <c r="F205" s="26" t="s">
        <v>88</v>
      </c>
      <c r="G205" s="21" t="s">
        <v>467</v>
      </c>
      <c r="H205" s="26" t="s">
        <v>468</v>
      </c>
      <c r="I205" s="26" t="s">
        <v>469</v>
      </c>
      <c r="J205" s="25">
        <v>36.3</v>
      </c>
      <c r="K205" s="25">
        <v>36.3</v>
      </c>
      <c r="L205" s="25">
        <v>36.3</v>
      </c>
      <c r="M205" s="54"/>
      <c r="N205" s="54"/>
      <c r="O205" s="54"/>
      <c r="P205" s="25"/>
      <c r="Q205" s="62"/>
      <c r="R205" s="25"/>
      <c r="S205" s="25">
        <v>0</v>
      </c>
      <c r="T205" s="25"/>
      <c r="U205" s="25"/>
      <c r="V205" s="26"/>
      <c r="W205" s="61">
        <v>369</v>
      </c>
      <c r="X205" s="61">
        <v>1255</v>
      </c>
      <c r="Y205" s="23" t="s">
        <v>668</v>
      </c>
      <c r="Z205" s="23" t="s">
        <v>669</v>
      </c>
      <c r="AA205" s="21"/>
    </row>
    <row r="206" s="1" customFormat="1" ht="45" customHeight="1" spans="1:27">
      <c r="A206" s="21"/>
      <c r="B206" s="21" t="s">
        <v>720</v>
      </c>
      <c r="C206" s="27" t="s">
        <v>721</v>
      </c>
      <c r="D206" s="21" t="s">
        <v>86</v>
      </c>
      <c r="E206" s="21" t="s">
        <v>722</v>
      </c>
      <c r="F206" s="26" t="s">
        <v>88</v>
      </c>
      <c r="G206" s="21" t="s">
        <v>467</v>
      </c>
      <c r="H206" s="26" t="s">
        <v>468</v>
      </c>
      <c r="I206" s="26" t="s">
        <v>469</v>
      </c>
      <c r="J206" s="25">
        <v>80.34</v>
      </c>
      <c r="K206" s="25">
        <v>80.34</v>
      </c>
      <c r="L206" s="25">
        <v>80.34</v>
      </c>
      <c r="M206" s="54"/>
      <c r="N206" s="54"/>
      <c r="O206" s="54"/>
      <c r="P206" s="25"/>
      <c r="Q206" s="62"/>
      <c r="R206" s="25"/>
      <c r="S206" s="25"/>
      <c r="T206" s="25"/>
      <c r="U206" s="25"/>
      <c r="V206" s="26"/>
      <c r="W206" s="61">
        <v>352</v>
      </c>
      <c r="X206" s="61">
        <v>1036</v>
      </c>
      <c r="Y206" s="23" t="s">
        <v>668</v>
      </c>
      <c r="Z206" s="23" t="s">
        <v>669</v>
      </c>
      <c r="AA206" s="21"/>
    </row>
    <row r="207" s="1" customFormat="1" ht="45" customHeight="1" spans="1:27">
      <c r="A207" s="21"/>
      <c r="B207" s="21" t="s">
        <v>723</v>
      </c>
      <c r="C207" s="27" t="s">
        <v>724</v>
      </c>
      <c r="D207" s="21" t="s">
        <v>86</v>
      </c>
      <c r="E207" s="21" t="s">
        <v>725</v>
      </c>
      <c r="F207" s="26" t="s">
        <v>88</v>
      </c>
      <c r="G207" s="21" t="s">
        <v>467</v>
      </c>
      <c r="H207" s="26" t="s">
        <v>468</v>
      </c>
      <c r="I207" s="26" t="s">
        <v>469</v>
      </c>
      <c r="J207" s="25">
        <v>59.51</v>
      </c>
      <c r="K207" s="25">
        <v>59.51</v>
      </c>
      <c r="L207" s="25">
        <v>59.51</v>
      </c>
      <c r="M207" s="54"/>
      <c r="N207" s="54"/>
      <c r="O207" s="54"/>
      <c r="P207" s="25"/>
      <c r="Q207" s="62"/>
      <c r="R207" s="25"/>
      <c r="S207" s="25">
        <v>0</v>
      </c>
      <c r="T207" s="25"/>
      <c r="U207" s="25"/>
      <c r="V207" s="26"/>
      <c r="W207" s="61">
        <v>202</v>
      </c>
      <c r="X207" s="61">
        <v>703</v>
      </c>
      <c r="Y207" s="23" t="s">
        <v>668</v>
      </c>
      <c r="Z207" s="23" t="s">
        <v>669</v>
      </c>
      <c r="AA207" s="21"/>
    </row>
    <row r="208" s="1" customFormat="1" ht="45" customHeight="1" spans="1:27">
      <c r="A208" s="21"/>
      <c r="B208" s="21" t="s">
        <v>726</v>
      </c>
      <c r="C208" s="27" t="s">
        <v>727</v>
      </c>
      <c r="D208" s="21" t="s">
        <v>210</v>
      </c>
      <c r="E208" s="21" t="s">
        <v>430</v>
      </c>
      <c r="F208" s="26" t="s">
        <v>88</v>
      </c>
      <c r="G208" s="21" t="s">
        <v>467</v>
      </c>
      <c r="H208" s="26" t="s">
        <v>468</v>
      </c>
      <c r="I208" s="26" t="s">
        <v>469</v>
      </c>
      <c r="J208" s="25">
        <v>128.35</v>
      </c>
      <c r="K208" s="25">
        <v>128.35</v>
      </c>
      <c r="L208" s="25">
        <v>128.35</v>
      </c>
      <c r="M208" s="54"/>
      <c r="N208" s="54"/>
      <c r="O208" s="54"/>
      <c r="P208" s="25"/>
      <c r="Q208" s="62"/>
      <c r="R208" s="25"/>
      <c r="S208" s="25"/>
      <c r="T208" s="25"/>
      <c r="U208" s="25"/>
      <c r="V208" s="26"/>
      <c r="W208" s="61">
        <v>398</v>
      </c>
      <c r="X208" s="61">
        <v>1200</v>
      </c>
      <c r="Y208" s="23" t="s">
        <v>668</v>
      </c>
      <c r="Z208" s="23" t="s">
        <v>669</v>
      </c>
      <c r="AA208" s="21"/>
    </row>
    <row r="209" s="1" customFormat="1" ht="45" customHeight="1" spans="1:27">
      <c r="A209" s="21"/>
      <c r="B209" s="21" t="s">
        <v>728</v>
      </c>
      <c r="C209" s="27" t="s">
        <v>729</v>
      </c>
      <c r="D209" s="21" t="s">
        <v>210</v>
      </c>
      <c r="E209" s="21" t="s">
        <v>491</v>
      </c>
      <c r="F209" s="26" t="s">
        <v>88</v>
      </c>
      <c r="G209" s="21" t="s">
        <v>467</v>
      </c>
      <c r="H209" s="26" t="s">
        <v>468</v>
      </c>
      <c r="I209" s="26" t="s">
        <v>469</v>
      </c>
      <c r="J209" s="25">
        <v>100.41</v>
      </c>
      <c r="K209" s="25">
        <v>100.41</v>
      </c>
      <c r="L209" s="25">
        <v>100.41</v>
      </c>
      <c r="M209" s="54"/>
      <c r="N209" s="54"/>
      <c r="O209" s="54"/>
      <c r="P209" s="25"/>
      <c r="Q209" s="25"/>
      <c r="R209" s="25"/>
      <c r="S209" s="25"/>
      <c r="T209" s="25"/>
      <c r="U209" s="25"/>
      <c r="V209" s="26"/>
      <c r="W209" s="61">
        <v>493</v>
      </c>
      <c r="X209" s="61">
        <v>1794</v>
      </c>
      <c r="Y209" s="23" t="s">
        <v>668</v>
      </c>
      <c r="Z209" s="23" t="s">
        <v>669</v>
      </c>
      <c r="AA209" s="21"/>
    </row>
    <row r="210" s="1" customFormat="1" ht="45" customHeight="1" spans="1:27">
      <c r="A210" s="21"/>
      <c r="B210" s="21" t="s">
        <v>730</v>
      </c>
      <c r="C210" s="27" t="s">
        <v>731</v>
      </c>
      <c r="D210" s="21" t="s">
        <v>210</v>
      </c>
      <c r="E210" s="21" t="s">
        <v>732</v>
      </c>
      <c r="F210" s="26" t="s">
        <v>88</v>
      </c>
      <c r="G210" s="21" t="s">
        <v>467</v>
      </c>
      <c r="H210" s="26" t="s">
        <v>468</v>
      </c>
      <c r="I210" s="26" t="s">
        <v>469</v>
      </c>
      <c r="J210" s="25">
        <v>33.37</v>
      </c>
      <c r="K210" s="25">
        <v>33.37</v>
      </c>
      <c r="L210" s="25">
        <v>33.37</v>
      </c>
      <c r="M210" s="54"/>
      <c r="N210" s="54"/>
      <c r="O210" s="54"/>
      <c r="P210" s="25"/>
      <c r="Q210" s="62"/>
      <c r="R210" s="25"/>
      <c r="S210" s="25">
        <v>0</v>
      </c>
      <c r="T210" s="25"/>
      <c r="U210" s="25"/>
      <c r="V210" s="26"/>
      <c r="W210" s="61">
        <v>367</v>
      </c>
      <c r="X210" s="61">
        <v>1279</v>
      </c>
      <c r="Y210" s="23" t="s">
        <v>668</v>
      </c>
      <c r="Z210" s="23" t="s">
        <v>669</v>
      </c>
      <c r="AA210" s="21"/>
    </row>
    <row r="211" s="1" customFormat="1" ht="45" customHeight="1" spans="1:27">
      <c r="A211" s="21"/>
      <c r="B211" s="21" t="s">
        <v>733</v>
      </c>
      <c r="C211" s="27" t="s">
        <v>734</v>
      </c>
      <c r="D211" s="21" t="s">
        <v>96</v>
      </c>
      <c r="E211" s="21" t="s">
        <v>735</v>
      </c>
      <c r="F211" s="26" t="s">
        <v>88</v>
      </c>
      <c r="G211" s="21" t="s">
        <v>467</v>
      </c>
      <c r="H211" s="26" t="s">
        <v>468</v>
      </c>
      <c r="I211" s="26" t="s">
        <v>469</v>
      </c>
      <c r="J211" s="25">
        <v>337.8</v>
      </c>
      <c r="K211" s="25">
        <v>337.8</v>
      </c>
      <c r="L211" s="25">
        <v>337.8</v>
      </c>
      <c r="M211" s="54"/>
      <c r="N211" s="54"/>
      <c r="O211" s="54"/>
      <c r="P211" s="25"/>
      <c r="Q211" s="62"/>
      <c r="R211" s="25"/>
      <c r="S211" s="25">
        <v>0</v>
      </c>
      <c r="T211" s="25"/>
      <c r="U211" s="25"/>
      <c r="V211" s="26"/>
      <c r="W211" s="61">
        <v>455</v>
      </c>
      <c r="X211" s="61">
        <v>1428</v>
      </c>
      <c r="Y211" s="23" t="s">
        <v>668</v>
      </c>
      <c r="Z211" s="23" t="s">
        <v>669</v>
      </c>
      <c r="AA211" s="21"/>
    </row>
    <row r="212" s="1" customFormat="1" ht="45" customHeight="1" spans="1:27">
      <c r="A212" s="21"/>
      <c r="B212" s="21" t="s">
        <v>736</v>
      </c>
      <c r="C212" s="27" t="s">
        <v>737</v>
      </c>
      <c r="D212" s="21" t="s">
        <v>96</v>
      </c>
      <c r="E212" s="21" t="s">
        <v>738</v>
      </c>
      <c r="F212" s="26" t="s">
        <v>88</v>
      </c>
      <c r="G212" s="21" t="s">
        <v>467</v>
      </c>
      <c r="H212" s="26" t="s">
        <v>468</v>
      </c>
      <c r="I212" s="26" t="s">
        <v>469</v>
      </c>
      <c r="J212" s="25">
        <v>85.13</v>
      </c>
      <c r="K212" s="25">
        <v>85.13</v>
      </c>
      <c r="L212" s="25">
        <v>85.13</v>
      </c>
      <c r="M212" s="54"/>
      <c r="N212" s="54"/>
      <c r="O212" s="54"/>
      <c r="P212" s="25"/>
      <c r="Q212" s="25"/>
      <c r="R212" s="25"/>
      <c r="S212" s="25"/>
      <c r="T212" s="25"/>
      <c r="U212" s="25"/>
      <c r="V212" s="26"/>
      <c r="W212" s="61">
        <v>402</v>
      </c>
      <c r="X212" s="61">
        <v>1287</v>
      </c>
      <c r="Y212" s="23" t="s">
        <v>668</v>
      </c>
      <c r="Z212" s="23" t="s">
        <v>669</v>
      </c>
      <c r="AA212" s="21"/>
    </row>
    <row r="213" s="1" customFormat="1" ht="45" customHeight="1" spans="1:27">
      <c r="A213" s="21"/>
      <c r="B213" s="21" t="s">
        <v>739</v>
      </c>
      <c r="C213" s="27" t="s">
        <v>740</v>
      </c>
      <c r="D213" s="21" t="s">
        <v>254</v>
      </c>
      <c r="E213" s="21" t="s">
        <v>497</v>
      </c>
      <c r="F213" s="26" t="s">
        <v>88</v>
      </c>
      <c r="G213" s="21" t="s">
        <v>467</v>
      </c>
      <c r="H213" s="26" t="s">
        <v>468</v>
      </c>
      <c r="I213" s="26" t="s">
        <v>469</v>
      </c>
      <c r="J213" s="25">
        <v>182.85</v>
      </c>
      <c r="K213" s="25">
        <v>182.85</v>
      </c>
      <c r="L213" s="25">
        <v>182.85</v>
      </c>
      <c r="M213" s="54"/>
      <c r="N213" s="54"/>
      <c r="O213" s="54"/>
      <c r="P213" s="25"/>
      <c r="Q213" s="25"/>
      <c r="R213" s="25"/>
      <c r="S213" s="25">
        <v>0</v>
      </c>
      <c r="T213" s="25"/>
      <c r="U213" s="25"/>
      <c r="V213" s="26"/>
      <c r="W213" s="61">
        <v>471</v>
      </c>
      <c r="X213" s="61">
        <v>1665</v>
      </c>
      <c r="Y213" s="23" t="s">
        <v>668</v>
      </c>
      <c r="Z213" s="23" t="s">
        <v>669</v>
      </c>
      <c r="AA213" s="21"/>
    </row>
    <row r="214" s="1" customFormat="1" ht="45" customHeight="1" spans="1:27">
      <c r="A214" s="21"/>
      <c r="B214" s="21" t="s">
        <v>741</v>
      </c>
      <c r="C214" s="27" t="s">
        <v>742</v>
      </c>
      <c r="D214" s="21" t="s">
        <v>254</v>
      </c>
      <c r="E214" s="21" t="s">
        <v>743</v>
      </c>
      <c r="F214" s="26" t="s">
        <v>88</v>
      </c>
      <c r="G214" s="21" t="s">
        <v>467</v>
      </c>
      <c r="H214" s="26" t="s">
        <v>468</v>
      </c>
      <c r="I214" s="26" t="s">
        <v>469</v>
      </c>
      <c r="J214" s="25">
        <v>43.86</v>
      </c>
      <c r="K214" s="25">
        <v>43.86</v>
      </c>
      <c r="L214" s="25">
        <v>43.86</v>
      </c>
      <c r="M214" s="54"/>
      <c r="N214" s="54"/>
      <c r="O214" s="54"/>
      <c r="P214" s="25"/>
      <c r="Q214" s="25"/>
      <c r="R214" s="25"/>
      <c r="S214" s="25">
        <v>0</v>
      </c>
      <c r="T214" s="25"/>
      <c r="U214" s="25"/>
      <c r="V214" s="26"/>
      <c r="W214" s="61">
        <v>182</v>
      </c>
      <c r="X214" s="61">
        <v>689</v>
      </c>
      <c r="Y214" s="23" t="s">
        <v>668</v>
      </c>
      <c r="Z214" s="23" t="s">
        <v>669</v>
      </c>
      <c r="AA214" s="21"/>
    </row>
    <row r="215" s="1" customFormat="1" ht="45" customHeight="1" spans="1:27">
      <c r="A215" s="21"/>
      <c r="B215" s="21" t="s">
        <v>744</v>
      </c>
      <c r="C215" s="27" t="s">
        <v>745</v>
      </c>
      <c r="D215" s="21" t="s">
        <v>254</v>
      </c>
      <c r="E215" s="21" t="s">
        <v>746</v>
      </c>
      <c r="F215" s="26" t="s">
        <v>88</v>
      </c>
      <c r="G215" s="21" t="s">
        <v>467</v>
      </c>
      <c r="H215" s="26" t="s">
        <v>468</v>
      </c>
      <c r="I215" s="26" t="s">
        <v>469</v>
      </c>
      <c r="J215" s="54">
        <v>10.85</v>
      </c>
      <c r="K215" s="54">
        <v>10.85</v>
      </c>
      <c r="L215" s="54">
        <v>10.85</v>
      </c>
      <c r="M215" s="54"/>
      <c r="N215" s="54"/>
      <c r="O215" s="54"/>
      <c r="P215" s="25"/>
      <c r="Q215" s="25"/>
      <c r="R215" s="25"/>
      <c r="S215" s="25"/>
      <c r="T215" s="25"/>
      <c r="U215" s="25"/>
      <c r="V215" s="26"/>
      <c r="W215" s="61">
        <v>238</v>
      </c>
      <c r="X215" s="61">
        <v>1031</v>
      </c>
      <c r="Y215" s="23" t="s">
        <v>668</v>
      </c>
      <c r="Z215" s="23" t="s">
        <v>669</v>
      </c>
      <c r="AA215" s="21"/>
    </row>
    <row r="216" s="1" customFormat="1" ht="45" customHeight="1" spans="1:27">
      <c r="A216" s="21"/>
      <c r="B216" s="21" t="s">
        <v>747</v>
      </c>
      <c r="C216" s="27" t="s">
        <v>748</v>
      </c>
      <c r="D216" s="21" t="s">
        <v>327</v>
      </c>
      <c r="E216" s="21" t="s">
        <v>749</v>
      </c>
      <c r="F216" s="26" t="s">
        <v>88</v>
      </c>
      <c r="G216" s="21" t="s">
        <v>467</v>
      </c>
      <c r="H216" s="26" t="s">
        <v>468</v>
      </c>
      <c r="I216" s="26" t="s">
        <v>469</v>
      </c>
      <c r="J216" s="25">
        <v>135.29</v>
      </c>
      <c r="K216" s="25">
        <v>135.29</v>
      </c>
      <c r="L216" s="25">
        <v>135.29</v>
      </c>
      <c r="M216" s="54"/>
      <c r="N216" s="54"/>
      <c r="O216" s="54"/>
      <c r="P216" s="25"/>
      <c r="Q216" s="25"/>
      <c r="R216" s="25"/>
      <c r="S216" s="25">
        <v>0</v>
      </c>
      <c r="T216" s="25"/>
      <c r="U216" s="25"/>
      <c r="V216" s="26"/>
      <c r="W216" s="61">
        <v>240</v>
      </c>
      <c r="X216" s="61">
        <v>928</v>
      </c>
      <c r="Y216" s="23" t="s">
        <v>668</v>
      </c>
      <c r="Z216" s="23" t="s">
        <v>669</v>
      </c>
      <c r="AA216" s="21"/>
    </row>
    <row r="217" s="1" customFormat="1" ht="45" customHeight="1" spans="1:27">
      <c r="A217" s="21"/>
      <c r="B217" s="21" t="s">
        <v>750</v>
      </c>
      <c r="C217" s="27" t="s">
        <v>751</v>
      </c>
      <c r="D217" s="21" t="s">
        <v>292</v>
      </c>
      <c r="E217" s="21" t="s">
        <v>752</v>
      </c>
      <c r="F217" s="26" t="s">
        <v>88</v>
      </c>
      <c r="G217" s="21" t="s">
        <v>467</v>
      </c>
      <c r="H217" s="26" t="s">
        <v>468</v>
      </c>
      <c r="I217" s="26" t="s">
        <v>469</v>
      </c>
      <c r="J217" s="25">
        <v>304.37</v>
      </c>
      <c r="K217" s="25">
        <v>304.37</v>
      </c>
      <c r="L217" s="25"/>
      <c r="M217" s="25">
        <v>304.37</v>
      </c>
      <c r="N217" s="54"/>
      <c r="O217" s="54"/>
      <c r="P217" s="25"/>
      <c r="Q217" s="25"/>
      <c r="R217" s="25"/>
      <c r="S217" s="25">
        <v>0</v>
      </c>
      <c r="T217" s="25"/>
      <c r="U217" s="25"/>
      <c r="V217" s="26"/>
      <c r="W217" s="61">
        <v>330</v>
      </c>
      <c r="X217" s="61">
        <v>1274</v>
      </c>
      <c r="Y217" s="23" t="s">
        <v>668</v>
      </c>
      <c r="Z217" s="23" t="s">
        <v>669</v>
      </c>
      <c r="AA217" s="21"/>
    </row>
    <row r="218" s="1" customFormat="1" ht="45" customHeight="1" spans="1:27">
      <c r="A218" s="21"/>
      <c r="B218" s="21" t="s">
        <v>753</v>
      </c>
      <c r="C218" s="27" t="s">
        <v>754</v>
      </c>
      <c r="D218" s="21" t="s">
        <v>292</v>
      </c>
      <c r="E218" s="21" t="s">
        <v>539</v>
      </c>
      <c r="F218" s="26" t="s">
        <v>88</v>
      </c>
      <c r="G218" s="21" t="s">
        <v>467</v>
      </c>
      <c r="H218" s="26" t="s">
        <v>468</v>
      </c>
      <c r="I218" s="26" t="s">
        <v>469</v>
      </c>
      <c r="J218" s="25">
        <v>133.87</v>
      </c>
      <c r="K218" s="25">
        <v>133.87</v>
      </c>
      <c r="L218" s="25">
        <v>133.87</v>
      </c>
      <c r="M218" s="54"/>
      <c r="N218" s="54"/>
      <c r="O218" s="54"/>
      <c r="P218" s="25"/>
      <c r="Q218" s="25"/>
      <c r="R218" s="25"/>
      <c r="S218" s="25"/>
      <c r="T218" s="25"/>
      <c r="U218" s="25"/>
      <c r="V218" s="26"/>
      <c r="W218" s="61">
        <v>407</v>
      </c>
      <c r="X218" s="61">
        <v>1513</v>
      </c>
      <c r="Y218" s="23" t="s">
        <v>668</v>
      </c>
      <c r="Z218" s="23" t="s">
        <v>669</v>
      </c>
      <c r="AA218" s="21"/>
    </row>
    <row r="219" s="1" customFormat="1" ht="45" customHeight="1" spans="1:27">
      <c r="A219" s="21"/>
      <c r="B219" s="21" t="s">
        <v>755</v>
      </c>
      <c r="C219" s="27" t="s">
        <v>756</v>
      </c>
      <c r="D219" s="21" t="s">
        <v>186</v>
      </c>
      <c r="E219" s="21" t="s">
        <v>757</v>
      </c>
      <c r="F219" s="26" t="s">
        <v>88</v>
      </c>
      <c r="G219" s="21" t="s">
        <v>467</v>
      </c>
      <c r="H219" s="26" t="s">
        <v>468</v>
      </c>
      <c r="I219" s="26" t="s">
        <v>469</v>
      </c>
      <c r="J219" s="25">
        <v>50.12</v>
      </c>
      <c r="K219" s="25">
        <v>50.12</v>
      </c>
      <c r="L219" s="25">
        <v>50.12</v>
      </c>
      <c r="M219" s="54"/>
      <c r="N219" s="54"/>
      <c r="O219" s="54"/>
      <c r="P219" s="25"/>
      <c r="Q219" s="25"/>
      <c r="R219" s="25"/>
      <c r="S219" s="25"/>
      <c r="T219" s="25"/>
      <c r="U219" s="25"/>
      <c r="V219" s="26"/>
      <c r="W219" s="61">
        <v>398</v>
      </c>
      <c r="X219" s="61">
        <v>1443</v>
      </c>
      <c r="Y219" s="23" t="s">
        <v>668</v>
      </c>
      <c r="Z219" s="23" t="s">
        <v>669</v>
      </c>
      <c r="AA219" s="21"/>
    </row>
    <row r="220" s="1" customFormat="1" ht="45" customHeight="1" spans="1:27">
      <c r="A220" s="21"/>
      <c r="B220" s="21" t="s">
        <v>758</v>
      </c>
      <c r="C220" s="68" t="s">
        <v>759</v>
      </c>
      <c r="D220" s="21" t="s">
        <v>288</v>
      </c>
      <c r="E220" s="21" t="s">
        <v>289</v>
      </c>
      <c r="F220" s="26" t="s">
        <v>88</v>
      </c>
      <c r="G220" s="21" t="s">
        <v>467</v>
      </c>
      <c r="H220" s="26" t="s">
        <v>468</v>
      </c>
      <c r="I220" s="26" t="s">
        <v>469</v>
      </c>
      <c r="J220" s="54">
        <v>150</v>
      </c>
      <c r="K220" s="54">
        <v>0</v>
      </c>
      <c r="L220" s="54"/>
      <c r="M220" s="54"/>
      <c r="N220" s="54"/>
      <c r="O220" s="54"/>
      <c r="P220" s="25"/>
      <c r="Q220" s="25"/>
      <c r="R220" s="25"/>
      <c r="S220" s="25">
        <v>150</v>
      </c>
      <c r="T220" s="25"/>
      <c r="U220" s="25">
        <v>150</v>
      </c>
      <c r="V220" s="21">
        <v>15</v>
      </c>
      <c r="W220" s="21">
        <v>48</v>
      </c>
      <c r="X220" s="21">
        <v>102</v>
      </c>
      <c r="Y220" s="21" t="s">
        <v>760</v>
      </c>
      <c r="Z220" s="21" t="s">
        <v>761</v>
      </c>
      <c r="AA220" s="21"/>
    </row>
    <row r="221" s="1" customFormat="1" ht="45" customHeight="1" spans="1:27">
      <c r="A221" s="21"/>
      <c r="B221" s="21" t="s">
        <v>762</v>
      </c>
      <c r="C221" s="21" t="s">
        <v>763</v>
      </c>
      <c r="D221" s="21" t="s">
        <v>181</v>
      </c>
      <c r="E221" s="21" t="s">
        <v>182</v>
      </c>
      <c r="F221" s="26" t="s">
        <v>88</v>
      </c>
      <c r="G221" s="21" t="s">
        <v>181</v>
      </c>
      <c r="H221" s="26" t="s">
        <v>616</v>
      </c>
      <c r="I221" s="26" t="s">
        <v>617</v>
      </c>
      <c r="J221" s="54">
        <v>280</v>
      </c>
      <c r="K221" s="54">
        <v>0</v>
      </c>
      <c r="L221" s="54"/>
      <c r="M221" s="54"/>
      <c r="N221" s="54"/>
      <c r="O221" s="54"/>
      <c r="P221" s="25"/>
      <c r="Q221" s="62"/>
      <c r="R221" s="25"/>
      <c r="S221" s="25">
        <v>280</v>
      </c>
      <c r="T221" s="25"/>
      <c r="U221" s="25">
        <v>280</v>
      </c>
      <c r="V221" s="21"/>
      <c r="W221" s="98">
        <v>98</v>
      </c>
      <c r="X221" s="98">
        <v>106</v>
      </c>
      <c r="Y221" s="21" t="s">
        <v>764</v>
      </c>
      <c r="Z221" s="21" t="s">
        <v>765</v>
      </c>
      <c r="AA221" s="21"/>
    </row>
    <row r="222" s="1" customFormat="1" ht="45" customHeight="1" spans="1:27">
      <c r="A222" s="21"/>
      <c r="B222" s="21" t="s">
        <v>766</v>
      </c>
      <c r="C222" s="21" t="s">
        <v>767</v>
      </c>
      <c r="D222" s="21" t="s">
        <v>186</v>
      </c>
      <c r="E222" s="21" t="s">
        <v>300</v>
      </c>
      <c r="F222" s="26" t="s">
        <v>88</v>
      </c>
      <c r="G222" s="21" t="s">
        <v>467</v>
      </c>
      <c r="H222" s="26" t="s">
        <v>468</v>
      </c>
      <c r="I222" s="26" t="s">
        <v>469</v>
      </c>
      <c r="J222" s="54">
        <v>108</v>
      </c>
      <c r="K222" s="54">
        <v>0</v>
      </c>
      <c r="L222" s="54"/>
      <c r="M222" s="54"/>
      <c r="N222" s="54"/>
      <c r="O222" s="54"/>
      <c r="P222" s="25"/>
      <c r="Q222" s="62"/>
      <c r="R222" s="25"/>
      <c r="S222" s="25">
        <v>108</v>
      </c>
      <c r="T222" s="25"/>
      <c r="U222" s="25">
        <v>108</v>
      </c>
      <c r="V222" s="35">
        <v>86</v>
      </c>
      <c r="W222" s="35">
        <v>251</v>
      </c>
      <c r="X222" s="21">
        <v>306</v>
      </c>
      <c r="Y222" s="21" t="s">
        <v>760</v>
      </c>
      <c r="Z222" s="21" t="s">
        <v>768</v>
      </c>
      <c r="AA222" s="21"/>
    </row>
    <row r="223" s="1" customFormat="1" ht="45" customHeight="1" spans="1:27">
      <c r="A223" s="21"/>
      <c r="B223" s="21" t="s">
        <v>769</v>
      </c>
      <c r="C223" s="20" t="s">
        <v>770</v>
      </c>
      <c r="D223" s="21" t="s">
        <v>96</v>
      </c>
      <c r="E223" s="21" t="s">
        <v>771</v>
      </c>
      <c r="F223" s="21" t="s">
        <v>88</v>
      </c>
      <c r="G223" s="21" t="s">
        <v>130</v>
      </c>
      <c r="H223" s="26" t="s">
        <v>131</v>
      </c>
      <c r="I223" s="26" t="s">
        <v>132</v>
      </c>
      <c r="J223" s="54">
        <v>150</v>
      </c>
      <c r="K223" s="54">
        <v>150</v>
      </c>
      <c r="L223" s="54">
        <v>150</v>
      </c>
      <c r="M223" s="54"/>
      <c r="N223" s="54"/>
      <c r="O223" s="54"/>
      <c r="P223" s="25"/>
      <c r="Q223" s="62"/>
      <c r="R223" s="25"/>
      <c r="S223" s="25"/>
      <c r="T223" s="25"/>
      <c r="U223" s="25"/>
      <c r="V223" s="61">
        <v>50</v>
      </c>
      <c r="W223" s="61">
        <v>182</v>
      </c>
      <c r="X223" s="61">
        <v>500</v>
      </c>
      <c r="Y223" s="61" t="s">
        <v>772</v>
      </c>
      <c r="Z223" s="61" t="s">
        <v>773</v>
      </c>
      <c r="AA223" s="21" t="s">
        <v>774</v>
      </c>
    </row>
    <row r="224" s="1" customFormat="1" ht="45" customHeight="1" spans="1:27">
      <c r="A224" s="21"/>
      <c r="B224" s="21" t="s">
        <v>775</v>
      </c>
      <c r="C224" s="20" t="s">
        <v>776</v>
      </c>
      <c r="D224" s="21" t="s">
        <v>96</v>
      </c>
      <c r="E224" s="21" t="s">
        <v>777</v>
      </c>
      <c r="F224" s="21" t="s">
        <v>88</v>
      </c>
      <c r="G224" s="21" t="s">
        <v>130</v>
      </c>
      <c r="H224" s="26" t="s">
        <v>131</v>
      </c>
      <c r="I224" s="26" t="s">
        <v>132</v>
      </c>
      <c r="J224" s="54">
        <v>195</v>
      </c>
      <c r="K224" s="54">
        <v>195</v>
      </c>
      <c r="L224" s="54">
        <v>195</v>
      </c>
      <c r="M224" s="54"/>
      <c r="N224" s="54"/>
      <c r="O224" s="54"/>
      <c r="P224" s="25"/>
      <c r="Q224" s="62"/>
      <c r="R224" s="25"/>
      <c r="S224" s="25"/>
      <c r="T224" s="25"/>
      <c r="U224" s="25"/>
      <c r="V224" s="61">
        <v>35</v>
      </c>
      <c r="W224" s="61">
        <v>112</v>
      </c>
      <c r="X224" s="61">
        <v>600</v>
      </c>
      <c r="Y224" s="61" t="s">
        <v>778</v>
      </c>
      <c r="Z224" s="61" t="s">
        <v>779</v>
      </c>
      <c r="AA224" s="21" t="s">
        <v>774</v>
      </c>
    </row>
    <row r="225" s="1" customFormat="1" ht="102" customHeight="1" spans="1:27">
      <c r="A225" s="21"/>
      <c r="B225" s="21" t="s">
        <v>780</v>
      </c>
      <c r="C225" s="21" t="s">
        <v>781</v>
      </c>
      <c r="D225" s="21" t="s">
        <v>254</v>
      </c>
      <c r="E225" s="21" t="s">
        <v>391</v>
      </c>
      <c r="F225" s="21" t="s">
        <v>88</v>
      </c>
      <c r="G225" s="21" t="s">
        <v>467</v>
      </c>
      <c r="H225" s="26" t="s">
        <v>468</v>
      </c>
      <c r="I225" s="26" t="s">
        <v>469</v>
      </c>
      <c r="J225" s="25">
        <v>377.06</v>
      </c>
      <c r="K225" s="25">
        <v>377.06</v>
      </c>
      <c r="L225" s="54">
        <v>0</v>
      </c>
      <c r="M225" s="25">
        <v>377.06</v>
      </c>
      <c r="N225" s="54"/>
      <c r="O225" s="54"/>
      <c r="P225" s="25"/>
      <c r="Q225" s="25"/>
      <c r="R225" s="25"/>
      <c r="S225" s="25"/>
      <c r="T225" s="25"/>
      <c r="U225" s="54"/>
      <c r="V225" s="26"/>
      <c r="W225" s="35">
        <v>950</v>
      </c>
      <c r="X225" s="35">
        <v>1250</v>
      </c>
      <c r="Y225" s="74" t="s">
        <v>668</v>
      </c>
      <c r="Z225" s="74" t="s">
        <v>669</v>
      </c>
      <c r="AA225" s="20"/>
    </row>
    <row r="226" s="1" customFormat="1" ht="45" customHeight="1" spans="1:27">
      <c r="A226" s="21"/>
      <c r="B226" s="21" t="s">
        <v>782</v>
      </c>
      <c r="C226" s="21" t="s">
        <v>783</v>
      </c>
      <c r="D226" s="21" t="s">
        <v>321</v>
      </c>
      <c r="E226" s="21" t="s">
        <v>784</v>
      </c>
      <c r="F226" s="21" t="s">
        <v>88</v>
      </c>
      <c r="G226" s="21" t="s">
        <v>467</v>
      </c>
      <c r="H226" s="26" t="s">
        <v>468</v>
      </c>
      <c r="I226" s="26" t="s">
        <v>469</v>
      </c>
      <c r="J226" s="25">
        <v>25.08</v>
      </c>
      <c r="K226" s="25">
        <v>25.08</v>
      </c>
      <c r="L226" s="54">
        <v>0</v>
      </c>
      <c r="M226" s="54"/>
      <c r="N226" s="25">
        <v>25.08</v>
      </c>
      <c r="O226" s="54"/>
      <c r="P226" s="25"/>
      <c r="Q226" s="25"/>
      <c r="R226" s="25"/>
      <c r="S226" s="25">
        <v>0</v>
      </c>
      <c r="T226" s="25"/>
      <c r="U226" s="25"/>
      <c r="V226" s="21"/>
      <c r="W226" s="35">
        <v>323</v>
      </c>
      <c r="X226" s="35">
        <v>1126</v>
      </c>
      <c r="Y226" s="20" t="s">
        <v>785</v>
      </c>
      <c r="Z226" s="20" t="s">
        <v>786</v>
      </c>
      <c r="AA226" s="21"/>
    </row>
    <row r="227" s="1" customFormat="1" ht="45" customHeight="1" spans="1:27">
      <c r="A227" s="21"/>
      <c r="B227" s="21" t="s">
        <v>787</v>
      </c>
      <c r="C227" s="21" t="s">
        <v>788</v>
      </c>
      <c r="D227" s="21" t="s">
        <v>198</v>
      </c>
      <c r="E227" s="21" t="s">
        <v>789</v>
      </c>
      <c r="F227" s="21" t="s">
        <v>88</v>
      </c>
      <c r="G227" s="21" t="s">
        <v>467</v>
      </c>
      <c r="H227" s="26" t="s">
        <v>468</v>
      </c>
      <c r="I227" s="26" t="s">
        <v>469</v>
      </c>
      <c r="J227" s="25">
        <v>48.4</v>
      </c>
      <c r="K227" s="25">
        <v>48.4</v>
      </c>
      <c r="L227" s="54">
        <v>0</v>
      </c>
      <c r="M227" s="54"/>
      <c r="N227" s="25">
        <v>48.4</v>
      </c>
      <c r="O227" s="54"/>
      <c r="P227" s="25"/>
      <c r="Q227" s="25"/>
      <c r="R227" s="25"/>
      <c r="S227" s="25">
        <v>0</v>
      </c>
      <c r="T227" s="25"/>
      <c r="U227" s="25"/>
      <c r="V227" s="21"/>
      <c r="W227" s="35">
        <v>1430</v>
      </c>
      <c r="X227" s="35">
        <v>4277</v>
      </c>
      <c r="Y227" s="20" t="s">
        <v>785</v>
      </c>
      <c r="Z227" s="20" t="s">
        <v>786</v>
      </c>
      <c r="AA227" s="21"/>
    </row>
    <row r="228" s="1" customFormat="1" ht="45" customHeight="1" spans="1:27">
      <c r="A228" s="21"/>
      <c r="B228" s="21" t="s">
        <v>790</v>
      </c>
      <c r="C228" s="21" t="s">
        <v>791</v>
      </c>
      <c r="D228" s="21" t="s">
        <v>792</v>
      </c>
      <c r="E228" s="21" t="s">
        <v>793</v>
      </c>
      <c r="F228" s="21" t="s">
        <v>88</v>
      </c>
      <c r="G228" s="21" t="s">
        <v>467</v>
      </c>
      <c r="H228" s="26" t="s">
        <v>468</v>
      </c>
      <c r="I228" s="26" t="s">
        <v>469</v>
      </c>
      <c r="J228" s="25">
        <v>11.17</v>
      </c>
      <c r="K228" s="25">
        <v>11.17</v>
      </c>
      <c r="L228" s="54">
        <v>0</v>
      </c>
      <c r="M228" s="54"/>
      <c r="N228" s="25">
        <v>11.17</v>
      </c>
      <c r="O228" s="54"/>
      <c r="P228" s="25"/>
      <c r="Q228" s="25"/>
      <c r="R228" s="25"/>
      <c r="S228" s="25">
        <v>0</v>
      </c>
      <c r="T228" s="25"/>
      <c r="U228" s="25"/>
      <c r="V228" s="21"/>
      <c r="W228" s="61">
        <v>1504</v>
      </c>
      <c r="X228" s="61">
        <v>5157</v>
      </c>
      <c r="Y228" s="20" t="s">
        <v>785</v>
      </c>
      <c r="Z228" s="20" t="s">
        <v>786</v>
      </c>
      <c r="AA228" s="21"/>
    </row>
    <row r="229" s="1" customFormat="1" ht="45" customHeight="1" spans="1:27">
      <c r="A229" s="21"/>
      <c r="B229" s="21" t="s">
        <v>794</v>
      </c>
      <c r="C229" s="21" t="s">
        <v>795</v>
      </c>
      <c r="D229" s="21" t="s">
        <v>96</v>
      </c>
      <c r="E229" s="21" t="s">
        <v>796</v>
      </c>
      <c r="F229" s="21" t="s">
        <v>88</v>
      </c>
      <c r="G229" s="21" t="s">
        <v>467</v>
      </c>
      <c r="H229" s="26" t="s">
        <v>468</v>
      </c>
      <c r="I229" s="26" t="s">
        <v>469</v>
      </c>
      <c r="J229" s="25">
        <v>17.4</v>
      </c>
      <c r="K229" s="25">
        <v>17.4</v>
      </c>
      <c r="L229" s="54">
        <v>0</v>
      </c>
      <c r="M229" s="54"/>
      <c r="N229" s="25">
        <v>17.4</v>
      </c>
      <c r="O229" s="54"/>
      <c r="P229" s="25"/>
      <c r="Q229" s="25"/>
      <c r="R229" s="25"/>
      <c r="S229" s="25">
        <v>0</v>
      </c>
      <c r="T229" s="25"/>
      <c r="U229" s="25"/>
      <c r="V229" s="21"/>
      <c r="W229" s="61">
        <v>334</v>
      </c>
      <c r="X229" s="61">
        <v>1083</v>
      </c>
      <c r="Y229" s="20" t="s">
        <v>785</v>
      </c>
      <c r="Z229" s="20" t="s">
        <v>786</v>
      </c>
      <c r="AA229" s="21"/>
    </row>
    <row r="230" s="1" customFormat="1" ht="45" customHeight="1" spans="1:27">
      <c r="A230" s="21"/>
      <c r="B230" s="21" t="s">
        <v>797</v>
      </c>
      <c r="C230" s="21" t="s">
        <v>798</v>
      </c>
      <c r="D230" s="21" t="s">
        <v>210</v>
      </c>
      <c r="E230" s="21" t="s">
        <v>211</v>
      </c>
      <c r="F230" s="21" t="s">
        <v>88</v>
      </c>
      <c r="G230" s="21" t="s">
        <v>467</v>
      </c>
      <c r="H230" s="26" t="s">
        <v>468</v>
      </c>
      <c r="I230" s="26" t="s">
        <v>469</v>
      </c>
      <c r="J230" s="25">
        <v>14.24</v>
      </c>
      <c r="K230" s="25">
        <v>14.24</v>
      </c>
      <c r="L230" s="54">
        <v>0</v>
      </c>
      <c r="M230" s="54"/>
      <c r="N230" s="25">
        <v>14.24</v>
      </c>
      <c r="O230" s="54"/>
      <c r="P230" s="25"/>
      <c r="Q230" s="25"/>
      <c r="R230" s="25"/>
      <c r="S230" s="25">
        <v>0</v>
      </c>
      <c r="T230" s="25"/>
      <c r="U230" s="25"/>
      <c r="V230" s="21"/>
      <c r="W230" s="61">
        <v>649</v>
      </c>
      <c r="X230" s="61">
        <v>2418</v>
      </c>
      <c r="Y230" s="20" t="s">
        <v>785</v>
      </c>
      <c r="Z230" s="20" t="s">
        <v>786</v>
      </c>
      <c r="AA230" s="21"/>
    </row>
    <row r="231" s="1" customFormat="1" ht="45" customHeight="1" spans="1:27">
      <c r="A231" s="21"/>
      <c r="B231" s="21" t="s">
        <v>799</v>
      </c>
      <c r="C231" s="21" t="s">
        <v>800</v>
      </c>
      <c r="D231" s="21" t="s">
        <v>801</v>
      </c>
      <c r="E231" s="21" t="s">
        <v>802</v>
      </c>
      <c r="F231" s="21" t="s">
        <v>88</v>
      </c>
      <c r="G231" s="21" t="s">
        <v>467</v>
      </c>
      <c r="H231" s="26" t="s">
        <v>468</v>
      </c>
      <c r="I231" s="26" t="s">
        <v>469</v>
      </c>
      <c r="J231" s="25">
        <v>84.6</v>
      </c>
      <c r="K231" s="25">
        <v>84.6</v>
      </c>
      <c r="L231" s="54">
        <v>0</v>
      </c>
      <c r="M231" s="54"/>
      <c r="N231" s="25">
        <v>84.6</v>
      </c>
      <c r="O231" s="54"/>
      <c r="P231" s="25"/>
      <c r="Q231" s="25"/>
      <c r="R231" s="25"/>
      <c r="S231" s="25">
        <v>0</v>
      </c>
      <c r="T231" s="25"/>
      <c r="U231" s="25"/>
      <c r="V231" s="21"/>
      <c r="W231" s="61">
        <v>1454</v>
      </c>
      <c r="X231" s="61">
        <v>5016</v>
      </c>
      <c r="Y231" s="20" t="s">
        <v>785</v>
      </c>
      <c r="Z231" s="20" t="s">
        <v>786</v>
      </c>
      <c r="AA231" s="21"/>
    </row>
    <row r="232" s="1" customFormat="1" ht="45" customHeight="1" spans="1:27">
      <c r="A232" s="21"/>
      <c r="B232" s="21" t="s">
        <v>803</v>
      </c>
      <c r="C232" s="21" t="s">
        <v>804</v>
      </c>
      <c r="D232" s="21" t="s">
        <v>672</v>
      </c>
      <c r="E232" s="21" t="s">
        <v>805</v>
      </c>
      <c r="F232" s="21" t="s">
        <v>88</v>
      </c>
      <c r="G232" s="21" t="s">
        <v>467</v>
      </c>
      <c r="H232" s="26" t="s">
        <v>468</v>
      </c>
      <c r="I232" s="26" t="s">
        <v>469</v>
      </c>
      <c r="J232" s="25">
        <v>74.54</v>
      </c>
      <c r="K232" s="25">
        <v>74.54</v>
      </c>
      <c r="L232" s="54">
        <v>0</v>
      </c>
      <c r="M232" s="54"/>
      <c r="N232" s="25">
        <v>74.54</v>
      </c>
      <c r="O232" s="54"/>
      <c r="P232" s="25"/>
      <c r="Q232" s="25"/>
      <c r="R232" s="25"/>
      <c r="S232" s="25">
        <v>0</v>
      </c>
      <c r="T232" s="25"/>
      <c r="U232" s="25"/>
      <c r="V232" s="21"/>
      <c r="W232" s="61">
        <v>1000</v>
      </c>
      <c r="X232" s="61">
        <v>2958</v>
      </c>
      <c r="Y232" s="20" t="s">
        <v>785</v>
      </c>
      <c r="Z232" s="20" t="s">
        <v>786</v>
      </c>
      <c r="AA232" s="21"/>
    </row>
    <row r="233" s="1" customFormat="1" ht="45" customHeight="1" spans="1:27">
      <c r="A233" s="21"/>
      <c r="B233" s="21" t="s">
        <v>806</v>
      </c>
      <c r="C233" s="21" t="s">
        <v>807</v>
      </c>
      <c r="D233" s="21" t="s">
        <v>808</v>
      </c>
      <c r="E233" s="21" t="s">
        <v>809</v>
      </c>
      <c r="F233" s="21" t="s">
        <v>88</v>
      </c>
      <c r="G233" s="21" t="s">
        <v>467</v>
      </c>
      <c r="H233" s="26" t="s">
        <v>468</v>
      </c>
      <c r="I233" s="26" t="s">
        <v>469</v>
      </c>
      <c r="J233" s="25">
        <v>46.45</v>
      </c>
      <c r="K233" s="25">
        <v>46.45</v>
      </c>
      <c r="L233" s="54">
        <v>0</v>
      </c>
      <c r="M233" s="54"/>
      <c r="N233" s="25">
        <v>46.45</v>
      </c>
      <c r="O233" s="54"/>
      <c r="P233" s="25"/>
      <c r="Q233" s="25"/>
      <c r="R233" s="25"/>
      <c r="S233" s="25">
        <v>0</v>
      </c>
      <c r="T233" s="25"/>
      <c r="U233" s="25"/>
      <c r="V233" s="21"/>
      <c r="W233" s="61">
        <v>944</v>
      </c>
      <c r="X233" s="61">
        <v>3147</v>
      </c>
      <c r="Y233" s="20" t="s">
        <v>785</v>
      </c>
      <c r="Z233" s="20" t="s">
        <v>786</v>
      </c>
      <c r="AA233" s="21"/>
    </row>
    <row r="234" s="1" customFormat="1" ht="45" customHeight="1" spans="1:27">
      <c r="A234" s="21"/>
      <c r="B234" s="21" t="s">
        <v>810</v>
      </c>
      <c r="C234" s="21" t="s">
        <v>811</v>
      </c>
      <c r="D234" s="21" t="s">
        <v>288</v>
      </c>
      <c r="E234" s="21" t="s">
        <v>812</v>
      </c>
      <c r="F234" s="21" t="s">
        <v>88</v>
      </c>
      <c r="G234" s="21" t="s">
        <v>467</v>
      </c>
      <c r="H234" s="26" t="s">
        <v>468</v>
      </c>
      <c r="I234" s="26" t="s">
        <v>469</v>
      </c>
      <c r="J234" s="25">
        <v>43.16</v>
      </c>
      <c r="K234" s="25">
        <v>43.16</v>
      </c>
      <c r="L234" s="54">
        <v>0</v>
      </c>
      <c r="M234" s="54"/>
      <c r="N234" s="25">
        <v>43.16</v>
      </c>
      <c r="O234" s="54"/>
      <c r="P234" s="25"/>
      <c r="Q234" s="25"/>
      <c r="R234" s="25"/>
      <c r="S234" s="25">
        <v>0</v>
      </c>
      <c r="T234" s="25"/>
      <c r="U234" s="25"/>
      <c r="V234" s="21"/>
      <c r="W234" s="61">
        <v>1336</v>
      </c>
      <c r="X234" s="61">
        <v>5303</v>
      </c>
      <c r="Y234" s="20" t="s">
        <v>785</v>
      </c>
      <c r="Z234" s="20" t="s">
        <v>786</v>
      </c>
      <c r="AA234" s="21"/>
    </row>
    <row r="235" s="1" customFormat="1" ht="45" customHeight="1" spans="1:27">
      <c r="A235" s="21"/>
      <c r="B235" s="21" t="s">
        <v>813</v>
      </c>
      <c r="C235" s="21" t="s">
        <v>814</v>
      </c>
      <c r="D235" s="21" t="s">
        <v>283</v>
      </c>
      <c r="E235" s="21" t="s">
        <v>815</v>
      </c>
      <c r="F235" s="21" t="s">
        <v>88</v>
      </c>
      <c r="G235" s="21" t="s">
        <v>467</v>
      </c>
      <c r="H235" s="26" t="s">
        <v>468</v>
      </c>
      <c r="I235" s="26" t="s">
        <v>469</v>
      </c>
      <c r="J235" s="25">
        <v>51.66</v>
      </c>
      <c r="K235" s="25">
        <v>51.66</v>
      </c>
      <c r="L235" s="54">
        <v>0</v>
      </c>
      <c r="M235" s="54"/>
      <c r="N235" s="25">
        <v>51.66</v>
      </c>
      <c r="O235" s="54"/>
      <c r="P235" s="25"/>
      <c r="Q235" s="25"/>
      <c r="R235" s="25"/>
      <c r="S235" s="25">
        <v>0</v>
      </c>
      <c r="T235" s="25"/>
      <c r="U235" s="25"/>
      <c r="V235" s="21"/>
      <c r="W235" s="61">
        <v>1252</v>
      </c>
      <c r="X235" s="61">
        <v>4442</v>
      </c>
      <c r="Y235" s="20" t="s">
        <v>785</v>
      </c>
      <c r="Z235" s="20" t="s">
        <v>786</v>
      </c>
      <c r="AA235" s="21"/>
    </row>
    <row r="236" s="1" customFormat="1" ht="45" customHeight="1" spans="1:27">
      <c r="A236" s="21"/>
      <c r="B236" s="21" t="s">
        <v>816</v>
      </c>
      <c r="C236" s="21" t="s">
        <v>817</v>
      </c>
      <c r="D236" s="21" t="s">
        <v>169</v>
      </c>
      <c r="E236" s="21" t="s">
        <v>170</v>
      </c>
      <c r="F236" s="21" t="s">
        <v>88</v>
      </c>
      <c r="G236" s="21" t="s">
        <v>467</v>
      </c>
      <c r="H236" s="26" t="s">
        <v>468</v>
      </c>
      <c r="I236" s="26" t="s">
        <v>469</v>
      </c>
      <c r="J236" s="25">
        <v>120.95</v>
      </c>
      <c r="K236" s="25">
        <v>120.95</v>
      </c>
      <c r="L236" s="54">
        <v>0</v>
      </c>
      <c r="M236" s="54"/>
      <c r="N236" s="84">
        <v>84.64</v>
      </c>
      <c r="O236" s="84">
        <v>36.31</v>
      </c>
      <c r="P236" s="25"/>
      <c r="Q236" s="25"/>
      <c r="R236" s="25"/>
      <c r="S236" s="25">
        <v>0</v>
      </c>
      <c r="T236" s="25"/>
      <c r="U236" s="25"/>
      <c r="V236" s="21"/>
      <c r="W236" s="61">
        <v>631</v>
      </c>
      <c r="X236" s="61">
        <v>2111</v>
      </c>
      <c r="Y236" s="20" t="s">
        <v>785</v>
      </c>
      <c r="Z236" s="20" t="s">
        <v>786</v>
      </c>
      <c r="AA236" s="21"/>
    </row>
    <row r="237" s="1" customFormat="1" ht="45" customHeight="1" spans="1:27">
      <c r="A237" s="21"/>
      <c r="B237" s="21" t="s">
        <v>818</v>
      </c>
      <c r="C237" s="21" t="s">
        <v>819</v>
      </c>
      <c r="D237" s="21" t="s">
        <v>820</v>
      </c>
      <c r="E237" s="21" t="s">
        <v>821</v>
      </c>
      <c r="F237" s="21" t="s">
        <v>88</v>
      </c>
      <c r="G237" s="21" t="s">
        <v>467</v>
      </c>
      <c r="H237" s="26" t="s">
        <v>468</v>
      </c>
      <c r="I237" s="26" t="s">
        <v>469</v>
      </c>
      <c r="J237" s="25">
        <v>37.13</v>
      </c>
      <c r="K237" s="25">
        <v>37.13</v>
      </c>
      <c r="L237" s="54">
        <v>0</v>
      </c>
      <c r="M237" s="54"/>
      <c r="N237" s="25">
        <v>37.13</v>
      </c>
      <c r="O237" s="54"/>
      <c r="P237" s="25"/>
      <c r="Q237" s="25"/>
      <c r="R237" s="25"/>
      <c r="S237" s="25">
        <v>0</v>
      </c>
      <c r="T237" s="25"/>
      <c r="U237" s="25"/>
      <c r="V237" s="21"/>
      <c r="W237" s="61">
        <v>707</v>
      </c>
      <c r="X237" s="61">
        <v>2392</v>
      </c>
      <c r="Y237" s="20" t="s">
        <v>785</v>
      </c>
      <c r="Z237" s="20" t="s">
        <v>786</v>
      </c>
      <c r="AA237" s="21"/>
    </row>
    <row r="238" s="1" customFormat="1" ht="45" customHeight="1" spans="1:27">
      <c r="A238" s="21"/>
      <c r="B238" s="21" t="s">
        <v>822</v>
      </c>
      <c r="C238" s="21" t="s">
        <v>823</v>
      </c>
      <c r="D238" s="21" t="s">
        <v>292</v>
      </c>
      <c r="E238" s="21" t="s">
        <v>752</v>
      </c>
      <c r="F238" s="21" t="s">
        <v>88</v>
      </c>
      <c r="G238" s="21" t="s">
        <v>467</v>
      </c>
      <c r="H238" s="26" t="s">
        <v>468</v>
      </c>
      <c r="I238" s="26" t="s">
        <v>469</v>
      </c>
      <c r="J238" s="25">
        <v>207.84</v>
      </c>
      <c r="K238" s="25">
        <v>207.84</v>
      </c>
      <c r="L238" s="54">
        <v>0</v>
      </c>
      <c r="M238" s="54"/>
      <c r="N238" s="25">
        <v>207.84</v>
      </c>
      <c r="O238" s="54"/>
      <c r="P238" s="25"/>
      <c r="Q238" s="25"/>
      <c r="R238" s="25"/>
      <c r="S238" s="25">
        <v>0</v>
      </c>
      <c r="T238" s="25"/>
      <c r="U238" s="25"/>
      <c r="V238" s="21"/>
      <c r="W238" s="61">
        <v>330</v>
      </c>
      <c r="X238" s="61">
        <v>1274</v>
      </c>
      <c r="Y238" s="20" t="s">
        <v>785</v>
      </c>
      <c r="Z238" s="20" t="s">
        <v>786</v>
      </c>
      <c r="AA238" s="21"/>
    </row>
    <row r="239" s="1" customFormat="1" ht="45" customHeight="1" spans="1:27">
      <c r="A239" s="21"/>
      <c r="B239" s="21" t="s">
        <v>824</v>
      </c>
      <c r="C239" s="21" t="s">
        <v>825</v>
      </c>
      <c r="D239" s="21" t="s">
        <v>826</v>
      </c>
      <c r="E239" s="21" t="s">
        <v>827</v>
      </c>
      <c r="F239" s="21" t="s">
        <v>88</v>
      </c>
      <c r="G239" s="21" t="s">
        <v>467</v>
      </c>
      <c r="H239" s="26" t="s">
        <v>468</v>
      </c>
      <c r="I239" s="26" t="s">
        <v>469</v>
      </c>
      <c r="J239" s="54">
        <v>4.46</v>
      </c>
      <c r="K239" s="54">
        <v>4.46</v>
      </c>
      <c r="L239" s="54">
        <v>0</v>
      </c>
      <c r="M239" s="54"/>
      <c r="N239" s="54">
        <v>4.46</v>
      </c>
      <c r="O239" s="54"/>
      <c r="P239" s="25"/>
      <c r="Q239" s="25"/>
      <c r="R239" s="25"/>
      <c r="S239" s="25"/>
      <c r="T239" s="25"/>
      <c r="U239" s="25"/>
      <c r="V239" s="21"/>
      <c r="W239" s="61">
        <v>1499</v>
      </c>
      <c r="X239" s="61">
        <v>4763</v>
      </c>
      <c r="Y239" s="20" t="s">
        <v>785</v>
      </c>
      <c r="Z239" s="20" t="s">
        <v>786</v>
      </c>
      <c r="AA239" s="21"/>
    </row>
    <row r="240" s="1" customFormat="1" ht="45" customHeight="1" spans="1:27">
      <c r="A240" s="21"/>
      <c r="B240" s="21" t="s">
        <v>828</v>
      </c>
      <c r="C240" s="21" t="s">
        <v>829</v>
      </c>
      <c r="D240" s="21" t="s">
        <v>340</v>
      </c>
      <c r="E240" s="21" t="s">
        <v>830</v>
      </c>
      <c r="F240" s="21" t="s">
        <v>88</v>
      </c>
      <c r="G240" s="21" t="s">
        <v>467</v>
      </c>
      <c r="H240" s="26" t="s">
        <v>468</v>
      </c>
      <c r="I240" s="26" t="s">
        <v>469</v>
      </c>
      <c r="J240" s="25">
        <v>49.34</v>
      </c>
      <c r="K240" s="25">
        <v>49.34</v>
      </c>
      <c r="L240" s="54">
        <v>0</v>
      </c>
      <c r="M240" s="54"/>
      <c r="N240" s="54"/>
      <c r="O240" s="25">
        <v>49.34</v>
      </c>
      <c r="P240" s="25"/>
      <c r="Q240" s="25"/>
      <c r="R240" s="25"/>
      <c r="S240" s="25">
        <v>0</v>
      </c>
      <c r="T240" s="25"/>
      <c r="U240" s="25"/>
      <c r="V240" s="21"/>
      <c r="W240" s="61">
        <v>1106</v>
      </c>
      <c r="X240" s="61">
        <v>3721</v>
      </c>
      <c r="Y240" s="20" t="s">
        <v>785</v>
      </c>
      <c r="Z240" s="20" t="s">
        <v>786</v>
      </c>
      <c r="AA240" s="21"/>
    </row>
    <row r="241" s="1" customFormat="1" ht="45" customHeight="1" spans="1:27">
      <c r="A241" s="21"/>
      <c r="B241" s="21" t="s">
        <v>831</v>
      </c>
      <c r="C241" s="21" t="s">
        <v>832</v>
      </c>
      <c r="D241" s="21" t="s">
        <v>283</v>
      </c>
      <c r="E241" s="21" t="s">
        <v>833</v>
      </c>
      <c r="F241" s="21" t="s">
        <v>88</v>
      </c>
      <c r="G241" s="21" t="s">
        <v>467</v>
      </c>
      <c r="H241" s="26" t="s">
        <v>468</v>
      </c>
      <c r="I241" s="26" t="s">
        <v>469</v>
      </c>
      <c r="J241" s="54">
        <v>81.01</v>
      </c>
      <c r="K241" s="54">
        <v>81.01</v>
      </c>
      <c r="L241" s="54">
        <v>0</v>
      </c>
      <c r="M241" s="54"/>
      <c r="N241" s="54">
        <v>81.01</v>
      </c>
      <c r="O241" s="54"/>
      <c r="P241" s="25"/>
      <c r="Q241" s="25"/>
      <c r="R241" s="25"/>
      <c r="S241" s="25">
        <v>0</v>
      </c>
      <c r="T241" s="25"/>
      <c r="U241" s="25"/>
      <c r="V241" s="21"/>
      <c r="W241" s="61">
        <v>495</v>
      </c>
      <c r="X241" s="61">
        <v>1635</v>
      </c>
      <c r="Y241" s="20" t="s">
        <v>785</v>
      </c>
      <c r="Z241" s="20" t="s">
        <v>786</v>
      </c>
      <c r="AA241" s="21"/>
    </row>
    <row r="242" s="1" customFormat="1" ht="45" customHeight="1" spans="1:27">
      <c r="A242" s="21"/>
      <c r="B242" s="21" t="s">
        <v>834</v>
      </c>
      <c r="C242" s="21" t="s">
        <v>835</v>
      </c>
      <c r="D242" s="21" t="s">
        <v>288</v>
      </c>
      <c r="E242" s="21" t="s">
        <v>494</v>
      </c>
      <c r="F242" s="21" t="s">
        <v>88</v>
      </c>
      <c r="G242" s="21" t="s">
        <v>467</v>
      </c>
      <c r="H242" s="26" t="s">
        <v>468</v>
      </c>
      <c r="I242" s="26" t="s">
        <v>469</v>
      </c>
      <c r="J242" s="25">
        <v>191.76</v>
      </c>
      <c r="K242" s="25">
        <v>191.76</v>
      </c>
      <c r="L242" s="54">
        <v>0</v>
      </c>
      <c r="M242" s="54"/>
      <c r="N242" s="54"/>
      <c r="O242" s="25">
        <v>191.76</v>
      </c>
      <c r="P242" s="25"/>
      <c r="Q242" s="25"/>
      <c r="R242" s="25"/>
      <c r="S242" s="25">
        <v>0</v>
      </c>
      <c r="T242" s="25"/>
      <c r="U242" s="25"/>
      <c r="V242" s="21"/>
      <c r="W242" s="61">
        <v>593</v>
      </c>
      <c r="X242" s="61">
        <v>2384</v>
      </c>
      <c r="Y242" s="20" t="s">
        <v>785</v>
      </c>
      <c r="Z242" s="20" t="s">
        <v>786</v>
      </c>
      <c r="AA242" s="21"/>
    </row>
    <row r="243" s="1" customFormat="1" ht="71" customHeight="1" spans="1:27">
      <c r="A243" s="21"/>
      <c r="B243" s="21" t="s">
        <v>836</v>
      </c>
      <c r="C243" s="21" t="s">
        <v>837</v>
      </c>
      <c r="D243" s="21" t="s">
        <v>321</v>
      </c>
      <c r="E243" s="21" t="s">
        <v>838</v>
      </c>
      <c r="F243" s="21" t="s">
        <v>88</v>
      </c>
      <c r="G243" s="21" t="s">
        <v>467</v>
      </c>
      <c r="H243" s="26" t="s">
        <v>468</v>
      </c>
      <c r="I243" s="26" t="s">
        <v>469</v>
      </c>
      <c r="J243" s="54">
        <v>53.3</v>
      </c>
      <c r="K243" s="54">
        <v>53.3</v>
      </c>
      <c r="L243" s="54">
        <v>0</v>
      </c>
      <c r="M243" s="54">
        <v>53.3</v>
      </c>
      <c r="N243" s="54"/>
      <c r="O243" s="54"/>
      <c r="P243" s="25"/>
      <c r="Q243" s="25"/>
      <c r="R243" s="25"/>
      <c r="S243" s="25">
        <v>0</v>
      </c>
      <c r="T243" s="25"/>
      <c r="U243" s="25"/>
      <c r="V243" s="21"/>
      <c r="W243" s="61">
        <v>67</v>
      </c>
      <c r="X243" s="61">
        <v>214</v>
      </c>
      <c r="Y243" s="20" t="s">
        <v>785</v>
      </c>
      <c r="Z243" s="20" t="s">
        <v>786</v>
      </c>
      <c r="AA243" s="21"/>
    </row>
    <row r="244" s="1" customFormat="1" ht="45" customHeight="1" spans="1:27">
      <c r="A244" s="21"/>
      <c r="B244" s="21" t="s">
        <v>839</v>
      </c>
      <c r="C244" s="21" t="s">
        <v>840</v>
      </c>
      <c r="D244" s="21" t="s">
        <v>321</v>
      </c>
      <c r="E244" s="21" t="s">
        <v>709</v>
      </c>
      <c r="F244" s="21" t="s">
        <v>88</v>
      </c>
      <c r="G244" s="21" t="s">
        <v>467</v>
      </c>
      <c r="H244" s="26" t="s">
        <v>468</v>
      </c>
      <c r="I244" s="26" t="s">
        <v>469</v>
      </c>
      <c r="J244" s="54">
        <v>52.03</v>
      </c>
      <c r="K244" s="54">
        <v>52.03</v>
      </c>
      <c r="L244" s="54">
        <v>0</v>
      </c>
      <c r="M244" s="54">
        <v>52.03</v>
      </c>
      <c r="N244" s="54"/>
      <c r="O244" s="54"/>
      <c r="P244" s="25"/>
      <c r="Q244" s="25"/>
      <c r="R244" s="25"/>
      <c r="S244" s="25">
        <v>0</v>
      </c>
      <c r="T244" s="25"/>
      <c r="U244" s="25"/>
      <c r="V244" s="21"/>
      <c r="W244" s="61">
        <v>641</v>
      </c>
      <c r="X244" s="61">
        <v>2122</v>
      </c>
      <c r="Y244" s="20" t="s">
        <v>785</v>
      </c>
      <c r="Z244" s="20" t="s">
        <v>786</v>
      </c>
      <c r="AA244" s="21"/>
    </row>
    <row r="245" s="1" customFormat="1" ht="45" customHeight="1" spans="1:27">
      <c r="A245" s="20"/>
      <c r="B245" s="21" t="s">
        <v>841</v>
      </c>
      <c r="C245" s="20" t="s">
        <v>842</v>
      </c>
      <c r="D245" s="21" t="s">
        <v>254</v>
      </c>
      <c r="E245" s="21" t="s">
        <v>497</v>
      </c>
      <c r="F245" s="21" t="s">
        <v>88</v>
      </c>
      <c r="G245" s="21" t="s">
        <v>467</v>
      </c>
      <c r="H245" s="26" t="s">
        <v>468</v>
      </c>
      <c r="I245" s="26" t="s">
        <v>469</v>
      </c>
      <c r="J245" s="25">
        <v>11.9</v>
      </c>
      <c r="K245" s="25">
        <v>11.9</v>
      </c>
      <c r="L245" s="54">
        <v>0</v>
      </c>
      <c r="M245" s="54"/>
      <c r="N245" s="54"/>
      <c r="O245" s="25">
        <v>11.9</v>
      </c>
      <c r="P245" s="25"/>
      <c r="Q245" s="25"/>
      <c r="R245" s="25"/>
      <c r="S245" s="25">
        <v>0</v>
      </c>
      <c r="T245" s="25"/>
      <c r="U245" s="25"/>
      <c r="V245" s="21"/>
      <c r="W245" s="61">
        <v>38</v>
      </c>
      <c r="X245" s="61">
        <v>138</v>
      </c>
      <c r="Y245" s="23" t="s">
        <v>459</v>
      </c>
      <c r="Z245" s="23" t="s">
        <v>460</v>
      </c>
      <c r="AA245" s="21"/>
    </row>
    <row r="246" s="1" customFormat="1" ht="45" customHeight="1" spans="1:27">
      <c r="A246" s="20"/>
      <c r="B246" s="21" t="s">
        <v>843</v>
      </c>
      <c r="C246" s="21" t="s">
        <v>844</v>
      </c>
      <c r="D246" s="21" t="s">
        <v>254</v>
      </c>
      <c r="E246" s="21" t="s">
        <v>255</v>
      </c>
      <c r="F246" s="22" t="s">
        <v>88</v>
      </c>
      <c r="G246" s="21" t="s">
        <v>467</v>
      </c>
      <c r="H246" s="26" t="s">
        <v>468</v>
      </c>
      <c r="I246" s="26" t="s">
        <v>469</v>
      </c>
      <c r="J246" s="54">
        <v>246</v>
      </c>
      <c r="K246" s="54">
        <v>0</v>
      </c>
      <c r="L246" s="54"/>
      <c r="M246" s="54"/>
      <c r="N246" s="54"/>
      <c r="O246" s="54"/>
      <c r="P246" s="25">
        <v>246</v>
      </c>
      <c r="Q246" s="62">
        <v>246</v>
      </c>
      <c r="R246" s="25"/>
      <c r="S246" s="25"/>
      <c r="T246" s="25"/>
      <c r="U246" s="25"/>
      <c r="V246" s="21"/>
      <c r="W246" s="26">
        <v>342</v>
      </c>
      <c r="X246" s="21">
        <v>682</v>
      </c>
      <c r="Y246" s="21" t="s">
        <v>519</v>
      </c>
      <c r="Z246" s="21" t="s">
        <v>520</v>
      </c>
      <c r="AA246" s="21"/>
    </row>
    <row r="247" s="1" customFormat="1" ht="45" customHeight="1" spans="1:27">
      <c r="A247" s="21"/>
      <c r="B247" s="21" t="s">
        <v>845</v>
      </c>
      <c r="C247" s="21" t="s">
        <v>846</v>
      </c>
      <c r="D247" s="21" t="s">
        <v>327</v>
      </c>
      <c r="E247" s="21" t="s">
        <v>847</v>
      </c>
      <c r="F247" s="21" t="s">
        <v>88</v>
      </c>
      <c r="G247" s="21" t="s">
        <v>467</v>
      </c>
      <c r="H247" s="26" t="s">
        <v>468</v>
      </c>
      <c r="I247" s="26" t="s">
        <v>469</v>
      </c>
      <c r="J247" s="25">
        <v>71.72</v>
      </c>
      <c r="K247" s="25">
        <v>71.72</v>
      </c>
      <c r="L247" s="54">
        <v>0</v>
      </c>
      <c r="M247" s="54"/>
      <c r="N247" s="54"/>
      <c r="O247" s="25">
        <v>71.72</v>
      </c>
      <c r="P247" s="25"/>
      <c r="Q247" s="25"/>
      <c r="R247" s="25"/>
      <c r="S247" s="25">
        <v>0</v>
      </c>
      <c r="T247" s="25"/>
      <c r="U247" s="25"/>
      <c r="V247" s="21"/>
      <c r="W247" s="61">
        <v>375</v>
      </c>
      <c r="X247" s="61">
        <v>1216</v>
      </c>
      <c r="Y247" s="20" t="s">
        <v>785</v>
      </c>
      <c r="Z247" s="20" t="s">
        <v>848</v>
      </c>
      <c r="AA247" s="21"/>
    </row>
    <row r="248" s="1" customFormat="1" ht="45" customHeight="1" spans="1:27">
      <c r="A248" s="20"/>
      <c r="B248" s="21" t="s">
        <v>849</v>
      </c>
      <c r="C248" s="27" t="s">
        <v>850</v>
      </c>
      <c r="D248" s="21" t="s">
        <v>186</v>
      </c>
      <c r="E248" s="21" t="s">
        <v>851</v>
      </c>
      <c r="F248" s="22" t="s">
        <v>88</v>
      </c>
      <c r="G248" s="21" t="s">
        <v>467</v>
      </c>
      <c r="H248" s="26" t="s">
        <v>468</v>
      </c>
      <c r="I248" s="26" t="s">
        <v>469</v>
      </c>
      <c r="J248" s="25">
        <v>26.8</v>
      </c>
      <c r="K248" s="25">
        <v>26.8</v>
      </c>
      <c r="L248" s="54">
        <v>0</v>
      </c>
      <c r="M248" s="54"/>
      <c r="N248" s="54"/>
      <c r="O248" s="25">
        <v>26.8</v>
      </c>
      <c r="P248" s="25"/>
      <c r="Q248" s="62"/>
      <c r="R248" s="62"/>
      <c r="S248" s="25">
        <v>0</v>
      </c>
      <c r="T248" s="25"/>
      <c r="U248" s="25"/>
      <c r="V248" s="26"/>
      <c r="W248" s="61">
        <v>39</v>
      </c>
      <c r="X248" s="61">
        <v>137</v>
      </c>
      <c r="Y248" s="23" t="s">
        <v>459</v>
      </c>
      <c r="Z248" s="23" t="s">
        <v>460</v>
      </c>
      <c r="AA248" s="26"/>
    </row>
    <row r="249" s="1" customFormat="1" ht="114" customHeight="1" spans="1:27">
      <c r="A249" s="21"/>
      <c r="B249" s="21" t="s">
        <v>852</v>
      </c>
      <c r="C249" s="27" t="s">
        <v>853</v>
      </c>
      <c r="D249" s="97" t="s">
        <v>169</v>
      </c>
      <c r="E249" s="21" t="s">
        <v>170</v>
      </c>
      <c r="F249" s="22" t="s">
        <v>88</v>
      </c>
      <c r="G249" s="21" t="s">
        <v>130</v>
      </c>
      <c r="H249" s="26" t="s">
        <v>131</v>
      </c>
      <c r="I249" s="26" t="s">
        <v>132</v>
      </c>
      <c r="J249" s="54">
        <v>565</v>
      </c>
      <c r="K249" s="54">
        <v>0</v>
      </c>
      <c r="L249" s="54"/>
      <c r="M249" s="54"/>
      <c r="N249" s="54"/>
      <c r="O249" s="54"/>
      <c r="P249" s="25"/>
      <c r="Q249" s="62"/>
      <c r="R249" s="25"/>
      <c r="S249" s="25">
        <v>565</v>
      </c>
      <c r="T249" s="25">
        <v>565</v>
      </c>
      <c r="U249" s="25"/>
      <c r="V249" s="21"/>
      <c r="W249" s="20">
        <v>261</v>
      </c>
      <c r="X249" s="20">
        <v>464</v>
      </c>
      <c r="Y249" s="20" t="s">
        <v>416</v>
      </c>
      <c r="Z249" s="20" t="s">
        <v>854</v>
      </c>
      <c r="AA249" s="21"/>
    </row>
    <row r="250" s="1" customFormat="1" ht="78" customHeight="1" spans="1:27">
      <c r="A250" s="21"/>
      <c r="B250" s="21" t="s">
        <v>855</v>
      </c>
      <c r="C250" s="27" t="s">
        <v>856</v>
      </c>
      <c r="D250" s="97" t="s">
        <v>340</v>
      </c>
      <c r="E250" s="21" t="s">
        <v>857</v>
      </c>
      <c r="F250" s="22" t="s">
        <v>88</v>
      </c>
      <c r="G250" s="21" t="s">
        <v>130</v>
      </c>
      <c r="H250" s="26" t="s">
        <v>131</v>
      </c>
      <c r="I250" s="26" t="s">
        <v>132</v>
      </c>
      <c r="J250" s="54">
        <v>390</v>
      </c>
      <c r="K250" s="54">
        <v>0</v>
      </c>
      <c r="L250" s="54"/>
      <c r="M250" s="54"/>
      <c r="N250" s="54"/>
      <c r="O250" s="54"/>
      <c r="P250" s="25"/>
      <c r="Q250" s="62"/>
      <c r="R250" s="25"/>
      <c r="S250" s="25">
        <v>390</v>
      </c>
      <c r="T250" s="25">
        <v>390</v>
      </c>
      <c r="U250" s="25"/>
      <c r="V250" s="21"/>
      <c r="W250" s="20">
        <v>199</v>
      </c>
      <c r="X250" s="20">
        <v>199</v>
      </c>
      <c r="Y250" s="20" t="s">
        <v>416</v>
      </c>
      <c r="Z250" s="20" t="s">
        <v>858</v>
      </c>
      <c r="AA250" s="21"/>
    </row>
    <row r="251" s="1" customFormat="1" ht="53" customHeight="1" spans="1:27">
      <c r="A251" s="21"/>
      <c r="B251" s="21" t="s">
        <v>859</v>
      </c>
      <c r="C251" s="27" t="s">
        <v>860</v>
      </c>
      <c r="D251" s="20" t="s">
        <v>861</v>
      </c>
      <c r="E251" s="21"/>
      <c r="F251" s="22" t="s">
        <v>88</v>
      </c>
      <c r="G251" s="21" t="s">
        <v>130</v>
      </c>
      <c r="H251" s="26" t="s">
        <v>131</v>
      </c>
      <c r="I251" s="26" t="s">
        <v>132</v>
      </c>
      <c r="J251" s="54">
        <v>475</v>
      </c>
      <c r="K251" s="54">
        <v>0</v>
      </c>
      <c r="L251" s="54"/>
      <c r="M251" s="54"/>
      <c r="N251" s="54"/>
      <c r="O251" s="54"/>
      <c r="P251" s="25"/>
      <c r="Q251" s="62"/>
      <c r="R251" s="25"/>
      <c r="S251" s="25">
        <v>475</v>
      </c>
      <c r="T251" s="25">
        <v>475</v>
      </c>
      <c r="U251" s="25"/>
      <c r="V251" s="21"/>
      <c r="W251" s="20">
        <v>1200</v>
      </c>
      <c r="X251" s="20">
        <v>1200</v>
      </c>
      <c r="Y251" s="20" t="s">
        <v>862</v>
      </c>
      <c r="Z251" s="20" t="s">
        <v>863</v>
      </c>
      <c r="AA251" s="21"/>
    </row>
    <row r="252" s="1" customFormat="1" ht="45" customHeight="1" spans="1:27">
      <c r="A252" s="21"/>
      <c r="B252" s="21" t="s">
        <v>864</v>
      </c>
      <c r="C252" s="27" t="s">
        <v>865</v>
      </c>
      <c r="D252" s="97" t="s">
        <v>292</v>
      </c>
      <c r="E252" s="21" t="s">
        <v>293</v>
      </c>
      <c r="F252" s="22" t="s">
        <v>88</v>
      </c>
      <c r="G252" s="21" t="s">
        <v>130</v>
      </c>
      <c r="H252" s="26" t="s">
        <v>131</v>
      </c>
      <c r="I252" s="26" t="s">
        <v>132</v>
      </c>
      <c r="J252" s="54">
        <v>100</v>
      </c>
      <c r="K252" s="54">
        <v>0</v>
      </c>
      <c r="L252" s="54"/>
      <c r="M252" s="54"/>
      <c r="N252" s="54"/>
      <c r="O252" s="54"/>
      <c r="P252" s="25"/>
      <c r="Q252" s="62"/>
      <c r="R252" s="25"/>
      <c r="S252" s="25">
        <v>100</v>
      </c>
      <c r="T252" s="25">
        <v>100</v>
      </c>
      <c r="U252" s="25"/>
      <c r="V252" s="21"/>
      <c r="W252" s="20">
        <v>864</v>
      </c>
      <c r="X252" s="20">
        <v>1544</v>
      </c>
      <c r="Y252" s="20" t="s">
        <v>416</v>
      </c>
      <c r="Z252" s="20" t="s">
        <v>866</v>
      </c>
      <c r="AA252" s="21"/>
    </row>
    <row r="253" s="1" customFormat="1" ht="116" customHeight="1" spans="1:27">
      <c r="A253" s="21"/>
      <c r="B253" s="21" t="s">
        <v>867</v>
      </c>
      <c r="C253" s="27" t="s">
        <v>868</v>
      </c>
      <c r="D253" s="97" t="s">
        <v>372</v>
      </c>
      <c r="E253" s="21"/>
      <c r="F253" s="22" t="s">
        <v>88</v>
      </c>
      <c r="G253" s="21" t="s">
        <v>130</v>
      </c>
      <c r="H253" s="26" t="s">
        <v>131</v>
      </c>
      <c r="I253" s="26" t="s">
        <v>132</v>
      </c>
      <c r="J253" s="54">
        <v>350</v>
      </c>
      <c r="K253" s="54">
        <v>0</v>
      </c>
      <c r="L253" s="54"/>
      <c r="M253" s="54"/>
      <c r="N253" s="54"/>
      <c r="O253" s="54"/>
      <c r="P253" s="25">
        <v>200</v>
      </c>
      <c r="Q253" s="62">
        <v>200</v>
      </c>
      <c r="R253" s="25"/>
      <c r="S253" s="25">
        <v>150</v>
      </c>
      <c r="T253" s="25">
        <v>150</v>
      </c>
      <c r="U253" s="25"/>
      <c r="V253" s="21"/>
      <c r="W253" s="20">
        <v>2052</v>
      </c>
      <c r="X253" s="20">
        <v>4642</v>
      </c>
      <c r="Y253" s="20" t="s">
        <v>416</v>
      </c>
      <c r="Z253" s="20" t="s">
        <v>869</v>
      </c>
      <c r="AA253" s="21"/>
    </row>
    <row r="254" s="1" customFormat="1" ht="45" customHeight="1" spans="1:27">
      <c r="A254" s="21"/>
      <c r="B254" s="21" t="s">
        <v>870</v>
      </c>
      <c r="C254" s="27" t="s">
        <v>871</v>
      </c>
      <c r="D254" s="26" t="s">
        <v>283</v>
      </c>
      <c r="E254" s="21" t="s">
        <v>872</v>
      </c>
      <c r="F254" s="22" t="s">
        <v>88</v>
      </c>
      <c r="G254" s="21" t="s">
        <v>130</v>
      </c>
      <c r="H254" s="26" t="s">
        <v>131</v>
      </c>
      <c r="I254" s="26" t="s">
        <v>132</v>
      </c>
      <c r="J254" s="54">
        <v>180</v>
      </c>
      <c r="K254" s="54">
        <v>0</v>
      </c>
      <c r="L254" s="54"/>
      <c r="M254" s="54"/>
      <c r="N254" s="54"/>
      <c r="O254" s="54"/>
      <c r="P254" s="25"/>
      <c r="Q254" s="62"/>
      <c r="R254" s="25"/>
      <c r="S254" s="25">
        <v>180</v>
      </c>
      <c r="T254" s="25">
        <v>180</v>
      </c>
      <c r="U254" s="25"/>
      <c r="V254" s="21">
        <v>37</v>
      </c>
      <c r="W254" s="20">
        <v>145</v>
      </c>
      <c r="X254" s="20">
        <v>310</v>
      </c>
      <c r="Y254" s="20" t="s">
        <v>416</v>
      </c>
      <c r="Z254" s="20" t="s">
        <v>873</v>
      </c>
      <c r="AA254" s="21"/>
    </row>
    <row r="255" s="1" customFormat="1" ht="45" customHeight="1" spans="1:27">
      <c r="A255" s="21"/>
      <c r="B255" s="21" t="s">
        <v>874</v>
      </c>
      <c r="C255" s="27" t="s">
        <v>875</v>
      </c>
      <c r="D255" s="26" t="s">
        <v>181</v>
      </c>
      <c r="E255" s="21" t="s">
        <v>876</v>
      </c>
      <c r="F255" s="22" t="s">
        <v>88</v>
      </c>
      <c r="G255" s="21" t="s">
        <v>130</v>
      </c>
      <c r="H255" s="26" t="s">
        <v>131</v>
      </c>
      <c r="I255" s="26" t="s">
        <v>132</v>
      </c>
      <c r="J255" s="54">
        <v>180</v>
      </c>
      <c r="K255" s="54">
        <v>0</v>
      </c>
      <c r="L255" s="54"/>
      <c r="M255" s="54"/>
      <c r="N255" s="54"/>
      <c r="O255" s="54"/>
      <c r="P255" s="25"/>
      <c r="Q255" s="62"/>
      <c r="R255" s="25"/>
      <c r="S255" s="25">
        <v>180</v>
      </c>
      <c r="T255" s="25">
        <v>180</v>
      </c>
      <c r="U255" s="25"/>
      <c r="V255" s="21">
        <v>42</v>
      </c>
      <c r="W255" s="20">
        <v>135</v>
      </c>
      <c r="X255" s="20">
        <v>780</v>
      </c>
      <c r="Y255" s="20" t="s">
        <v>416</v>
      </c>
      <c r="Z255" s="27" t="s">
        <v>877</v>
      </c>
      <c r="AA255" s="21"/>
    </row>
    <row r="256" s="1" customFormat="1" ht="45" customHeight="1" spans="1:27">
      <c r="A256" s="21"/>
      <c r="B256" s="21" t="s">
        <v>878</v>
      </c>
      <c r="C256" s="27" t="s">
        <v>879</v>
      </c>
      <c r="D256" s="21" t="s">
        <v>186</v>
      </c>
      <c r="E256" s="21" t="s">
        <v>300</v>
      </c>
      <c r="F256" s="26" t="s">
        <v>88</v>
      </c>
      <c r="G256" s="21" t="s">
        <v>467</v>
      </c>
      <c r="H256" s="26" t="s">
        <v>468</v>
      </c>
      <c r="I256" s="26" t="s">
        <v>469</v>
      </c>
      <c r="J256" s="54">
        <v>10</v>
      </c>
      <c r="K256" s="54">
        <v>0</v>
      </c>
      <c r="L256" s="54"/>
      <c r="M256" s="54"/>
      <c r="N256" s="54"/>
      <c r="O256" s="54"/>
      <c r="P256" s="25">
        <v>10</v>
      </c>
      <c r="Q256" s="62">
        <v>10</v>
      </c>
      <c r="R256" s="25"/>
      <c r="S256" s="25"/>
      <c r="T256" s="25"/>
      <c r="U256" s="25"/>
      <c r="V256" s="26">
        <v>51</v>
      </c>
      <c r="W256" s="61">
        <v>162</v>
      </c>
      <c r="X256" s="61">
        <v>491</v>
      </c>
      <c r="Y256" s="21" t="s">
        <v>880</v>
      </c>
      <c r="Z256" s="74" t="s">
        <v>669</v>
      </c>
      <c r="AA256" s="21"/>
    </row>
    <row r="257" s="1" customFormat="1" ht="102" customHeight="1" spans="1:27">
      <c r="A257" s="21"/>
      <c r="B257" s="21" t="s">
        <v>881</v>
      </c>
      <c r="C257" s="27" t="s">
        <v>882</v>
      </c>
      <c r="D257" s="21" t="s">
        <v>340</v>
      </c>
      <c r="E257" s="21" t="s">
        <v>883</v>
      </c>
      <c r="F257" s="26" t="s">
        <v>88</v>
      </c>
      <c r="G257" s="21" t="s">
        <v>467</v>
      </c>
      <c r="H257" s="26" t="s">
        <v>468</v>
      </c>
      <c r="I257" s="26" t="s">
        <v>469</v>
      </c>
      <c r="J257" s="54">
        <v>94.48</v>
      </c>
      <c r="K257" s="54">
        <v>0</v>
      </c>
      <c r="L257" s="54"/>
      <c r="M257" s="54"/>
      <c r="N257" s="54"/>
      <c r="O257" s="54"/>
      <c r="P257" s="54">
        <v>94.48</v>
      </c>
      <c r="Q257" s="54">
        <v>94.48</v>
      </c>
      <c r="R257" s="25"/>
      <c r="S257" s="54"/>
      <c r="T257" s="25"/>
      <c r="U257" s="54"/>
      <c r="V257" s="35">
        <v>60</v>
      </c>
      <c r="W257" s="35">
        <v>242</v>
      </c>
      <c r="X257" s="35">
        <v>338</v>
      </c>
      <c r="Y257" s="21" t="s">
        <v>880</v>
      </c>
      <c r="Z257" s="21" t="s">
        <v>884</v>
      </c>
      <c r="AA257" s="21"/>
    </row>
    <row r="258" s="3" customFormat="1" ht="36" spans="1:26">
      <c r="A258" s="17" t="s">
        <v>52</v>
      </c>
      <c r="B258" s="18">
        <v>35</v>
      </c>
      <c r="C258" s="19"/>
      <c r="D258" s="19"/>
      <c r="E258" s="19"/>
      <c r="F258" s="19"/>
      <c r="G258" s="18"/>
      <c r="H258" s="19"/>
      <c r="I258" s="19"/>
      <c r="J258" s="53">
        <v>6057.9</v>
      </c>
      <c r="K258" s="53">
        <v>4432.9</v>
      </c>
      <c r="L258" s="53">
        <v>110.47</v>
      </c>
      <c r="M258" s="53">
        <v>1572.85</v>
      </c>
      <c r="N258" s="53">
        <v>906.3</v>
      </c>
      <c r="O258" s="53">
        <v>1843.28</v>
      </c>
      <c r="P258" s="53">
        <v>260</v>
      </c>
      <c r="Q258" s="53">
        <v>53</v>
      </c>
      <c r="R258" s="53">
        <v>207</v>
      </c>
      <c r="S258" s="53">
        <v>1365</v>
      </c>
      <c r="T258" s="53">
        <v>435</v>
      </c>
      <c r="U258" s="53">
        <v>930</v>
      </c>
      <c r="V258" s="19"/>
      <c r="W258" s="19"/>
      <c r="X258" s="19"/>
      <c r="Y258" s="19"/>
      <c r="Z258" s="19"/>
    </row>
    <row r="259" s="1" customFormat="1" ht="45" customHeight="1" spans="1:27">
      <c r="A259" s="20"/>
      <c r="B259" s="21" t="s">
        <v>885</v>
      </c>
      <c r="C259" s="27" t="s">
        <v>886</v>
      </c>
      <c r="D259" s="21" t="s">
        <v>181</v>
      </c>
      <c r="E259" s="21" t="s">
        <v>228</v>
      </c>
      <c r="F259" s="22" t="s">
        <v>88</v>
      </c>
      <c r="G259" s="21" t="s">
        <v>467</v>
      </c>
      <c r="H259" s="26" t="s">
        <v>468</v>
      </c>
      <c r="I259" s="26" t="s">
        <v>469</v>
      </c>
      <c r="J259" s="54">
        <v>12.91</v>
      </c>
      <c r="K259" s="54">
        <v>12.91</v>
      </c>
      <c r="L259" s="54">
        <v>0</v>
      </c>
      <c r="M259" s="54"/>
      <c r="N259" s="54"/>
      <c r="O259" s="54">
        <v>12.91</v>
      </c>
      <c r="P259" s="25"/>
      <c r="Q259" s="62"/>
      <c r="R259" s="62"/>
      <c r="S259" s="25">
        <v>0</v>
      </c>
      <c r="T259" s="25"/>
      <c r="U259" s="25"/>
      <c r="V259" s="26"/>
      <c r="W259" s="61">
        <v>136</v>
      </c>
      <c r="X259" s="61">
        <v>421</v>
      </c>
      <c r="Y259" s="23" t="s">
        <v>459</v>
      </c>
      <c r="Z259" s="23" t="s">
        <v>460</v>
      </c>
      <c r="AA259" s="26"/>
    </row>
    <row r="260" s="1" customFormat="1" ht="64" customHeight="1" spans="1:27">
      <c r="A260" s="20"/>
      <c r="B260" s="21" t="s">
        <v>887</v>
      </c>
      <c r="C260" s="27" t="s">
        <v>888</v>
      </c>
      <c r="D260" s="21" t="s">
        <v>340</v>
      </c>
      <c r="E260" s="21" t="s">
        <v>883</v>
      </c>
      <c r="F260" s="22" t="s">
        <v>88</v>
      </c>
      <c r="G260" s="21" t="s">
        <v>467</v>
      </c>
      <c r="H260" s="26" t="s">
        <v>468</v>
      </c>
      <c r="I260" s="26" t="s">
        <v>469</v>
      </c>
      <c r="J260" s="25">
        <v>39.57</v>
      </c>
      <c r="K260" s="25">
        <v>39.57</v>
      </c>
      <c r="L260" s="54">
        <v>0</v>
      </c>
      <c r="M260" s="54"/>
      <c r="N260" s="54"/>
      <c r="O260" s="25">
        <v>39.57</v>
      </c>
      <c r="P260" s="25"/>
      <c r="Q260" s="62"/>
      <c r="R260" s="62"/>
      <c r="S260" s="25">
        <v>0</v>
      </c>
      <c r="T260" s="25"/>
      <c r="U260" s="25"/>
      <c r="V260" s="26"/>
      <c r="W260" s="21">
        <v>71</v>
      </c>
      <c r="X260" s="21">
        <v>210</v>
      </c>
      <c r="Y260" s="23" t="s">
        <v>459</v>
      </c>
      <c r="Z260" s="23" t="s">
        <v>460</v>
      </c>
      <c r="AA260" s="26"/>
    </row>
    <row r="261" s="1" customFormat="1" ht="69" customHeight="1" spans="1:27">
      <c r="A261" s="20"/>
      <c r="B261" s="21" t="s">
        <v>889</v>
      </c>
      <c r="C261" s="27" t="s">
        <v>890</v>
      </c>
      <c r="D261" s="21" t="s">
        <v>283</v>
      </c>
      <c r="E261" s="21" t="s">
        <v>649</v>
      </c>
      <c r="F261" s="22" t="s">
        <v>88</v>
      </c>
      <c r="G261" s="21" t="s">
        <v>467</v>
      </c>
      <c r="H261" s="26" t="s">
        <v>468</v>
      </c>
      <c r="I261" s="26" t="s">
        <v>469</v>
      </c>
      <c r="J261" s="54">
        <v>16.37</v>
      </c>
      <c r="K261" s="54">
        <v>16.37</v>
      </c>
      <c r="L261" s="54">
        <v>0</v>
      </c>
      <c r="M261" s="54"/>
      <c r="N261" s="54"/>
      <c r="O261" s="54">
        <v>16.37</v>
      </c>
      <c r="P261" s="25"/>
      <c r="Q261" s="62"/>
      <c r="R261" s="62"/>
      <c r="S261" s="25">
        <v>0</v>
      </c>
      <c r="T261" s="25"/>
      <c r="U261" s="25"/>
      <c r="V261" s="26"/>
      <c r="W261" s="61">
        <v>126</v>
      </c>
      <c r="X261" s="61">
        <v>412</v>
      </c>
      <c r="Y261" s="23" t="s">
        <v>459</v>
      </c>
      <c r="Z261" s="23" t="s">
        <v>460</v>
      </c>
      <c r="AA261" s="26"/>
    </row>
    <row r="262" s="1" customFormat="1" ht="50" customHeight="1" spans="1:27">
      <c r="A262" s="20"/>
      <c r="B262" s="21" t="s">
        <v>891</v>
      </c>
      <c r="C262" s="27" t="s">
        <v>892</v>
      </c>
      <c r="D262" s="21" t="s">
        <v>288</v>
      </c>
      <c r="E262" s="21" t="s">
        <v>893</v>
      </c>
      <c r="F262" s="22" t="s">
        <v>88</v>
      </c>
      <c r="G262" s="21" t="s">
        <v>467</v>
      </c>
      <c r="H262" s="26" t="s">
        <v>468</v>
      </c>
      <c r="I262" s="26" t="s">
        <v>469</v>
      </c>
      <c r="J262" s="25">
        <v>7.79</v>
      </c>
      <c r="K262" s="25">
        <v>7.79</v>
      </c>
      <c r="L262" s="54">
        <v>0</v>
      </c>
      <c r="M262" s="54"/>
      <c r="N262" s="54"/>
      <c r="O262" s="25">
        <v>7.79</v>
      </c>
      <c r="P262" s="25"/>
      <c r="Q262" s="62"/>
      <c r="R262" s="62"/>
      <c r="S262" s="25">
        <v>0</v>
      </c>
      <c r="T262" s="25"/>
      <c r="U262" s="25"/>
      <c r="V262" s="26"/>
      <c r="W262" s="61">
        <v>33</v>
      </c>
      <c r="X262" s="61">
        <v>136</v>
      </c>
      <c r="Y262" s="23" t="s">
        <v>459</v>
      </c>
      <c r="Z262" s="23" t="s">
        <v>460</v>
      </c>
      <c r="AA262" s="26"/>
    </row>
    <row r="263" s="1" customFormat="1" ht="45" customHeight="1" spans="1:27">
      <c r="A263" s="20"/>
      <c r="B263" s="21" t="s">
        <v>894</v>
      </c>
      <c r="C263" s="21" t="s">
        <v>895</v>
      </c>
      <c r="D263" s="21" t="s">
        <v>96</v>
      </c>
      <c r="E263" s="21" t="s">
        <v>174</v>
      </c>
      <c r="F263" s="22" t="s">
        <v>88</v>
      </c>
      <c r="G263" s="21" t="s">
        <v>467</v>
      </c>
      <c r="H263" s="26" t="s">
        <v>468</v>
      </c>
      <c r="I263" s="26" t="s">
        <v>469</v>
      </c>
      <c r="J263" s="54">
        <v>110.47</v>
      </c>
      <c r="K263" s="54">
        <v>110.47</v>
      </c>
      <c r="L263" s="54">
        <v>110.47</v>
      </c>
      <c r="M263" s="54"/>
      <c r="N263" s="54"/>
      <c r="O263" s="54"/>
      <c r="P263" s="25"/>
      <c r="Q263" s="25"/>
      <c r="R263" s="25"/>
      <c r="S263" s="25"/>
      <c r="T263" s="25"/>
      <c r="U263" s="25"/>
      <c r="V263" s="61"/>
      <c r="W263" s="21">
        <v>180</v>
      </c>
      <c r="X263" s="21">
        <v>223</v>
      </c>
      <c r="Y263" s="21" t="s">
        <v>527</v>
      </c>
      <c r="Z263" s="21" t="s">
        <v>93</v>
      </c>
      <c r="AA263" s="26"/>
    </row>
    <row r="264" s="1" customFormat="1" ht="45" customHeight="1" spans="1:27">
      <c r="A264" s="20"/>
      <c r="B264" s="21" t="s">
        <v>896</v>
      </c>
      <c r="C264" s="27" t="s">
        <v>897</v>
      </c>
      <c r="D264" s="21" t="s">
        <v>548</v>
      </c>
      <c r="E264" s="21" t="s">
        <v>898</v>
      </c>
      <c r="F264" s="22" t="s">
        <v>88</v>
      </c>
      <c r="G264" s="21" t="s">
        <v>467</v>
      </c>
      <c r="H264" s="26" t="s">
        <v>468</v>
      </c>
      <c r="I264" s="26" t="s">
        <v>469</v>
      </c>
      <c r="J264" s="54">
        <v>260</v>
      </c>
      <c r="K264" s="54">
        <v>0</v>
      </c>
      <c r="L264" s="54"/>
      <c r="M264" s="54"/>
      <c r="N264" s="54"/>
      <c r="O264" s="54"/>
      <c r="P264" s="25">
        <v>260</v>
      </c>
      <c r="Q264" s="25">
        <v>53</v>
      </c>
      <c r="R264" s="25">
        <v>207</v>
      </c>
      <c r="S264" s="25"/>
      <c r="T264" s="25"/>
      <c r="U264" s="25"/>
      <c r="V264" s="61"/>
      <c r="W264" s="21">
        <v>480</v>
      </c>
      <c r="X264" s="21">
        <v>810</v>
      </c>
      <c r="Y264" s="21" t="s">
        <v>504</v>
      </c>
      <c r="Z264" s="21" t="s">
        <v>93</v>
      </c>
      <c r="AA264" s="26"/>
    </row>
    <row r="265" s="1" customFormat="1" ht="60" customHeight="1" spans="1:27">
      <c r="A265" s="21"/>
      <c r="B265" s="21" t="s">
        <v>899</v>
      </c>
      <c r="C265" s="21" t="s">
        <v>900</v>
      </c>
      <c r="D265" s="21" t="s">
        <v>96</v>
      </c>
      <c r="E265" s="21" t="s">
        <v>901</v>
      </c>
      <c r="F265" s="26" t="s">
        <v>88</v>
      </c>
      <c r="G265" s="21" t="s">
        <v>130</v>
      </c>
      <c r="H265" s="21" t="s">
        <v>902</v>
      </c>
      <c r="I265" s="26" t="s">
        <v>132</v>
      </c>
      <c r="J265" s="54">
        <v>200</v>
      </c>
      <c r="K265" s="54">
        <v>200</v>
      </c>
      <c r="L265" s="54">
        <v>0</v>
      </c>
      <c r="M265" s="54">
        <v>200</v>
      </c>
      <c r="N265" s="54"/>
      <c r="O265" s="54"/>
      <c r="P265" s="25"/>
      <c r="Q265" s="25"/>
      <c r="R265" s="25"/>
      <c r="S265" s="25"/>
      <c r="T265" s="25"/>
      <c r="U265" s="25"/>
      <c r="V265" s="26"/>
      <c r="W265" s="61">
        <v>320</v>
      </c>
      <c r="X265" s="61">
        <v>320</v>
      </c>
      <c r="Y265" s="23" t="s">
        <v>668</v>
      </c>
      <c r="Z265" s="21" t="s">
        <v>903</v>
      </c>
      <c r="AA265" s="21"/>
    </row>
    <row r="266" s="1" customFormat="1" ht="45" customHeight="1" spans="1:27">
      <c r="A266" s="21"/>
      <c r="B266" s="21" t="s">
        <v>904</v>
      </c>
      <c r="C266" s="27" t="s">
        <v>905</v>
      </c>
      <c r="D266" s="21" t="s">
        <v>169</v>
      </c>
      <c r="E266" s="21" t="s">
        <v>365</v>
      </c>
      <c r="F266" s="21" t="s">
        <v>88</v>
      </c>
      <c r="G266" s="21" t="s">
        <v>130</v>
      </c>
      <c r="H266" s="26" t="s">
        <v>131</v>
      </c>
      <c r="I266" s="26" t="s">
        <v>132</v>
      </c>
      <c r="J266" s="54">
        <v>175</v>
      </c>
      <c r="K266" s="54">
        <v>0</v>
      </c>
      <c r="L266" s="54"/>
      <c r="M266" s="54"/>
      <c r="N266" s="54"/>
      <c r="O266" s="54"/>
      <c r="P266" s="25"/>
      <c r="Q266" s="62"/>
      <c r="R266" s="25"/>
      <c r="S266" s="25">
        <v>175</v>
      </c>
      <c r="T266" s="25">
        <v>175</v>
      </c>
      <c r="U266" s="25"/>
      <c r="V266" s="61"/>
      <c r="W266" s="61">
        <v>102</v>
      </c>
      <c r="X266" s="61">
        <v>255</v>
      </c>
      <c r="Y266" s="61" t="s">
        <v>416</v>
      </c>
      <c r="Z266" s="61" t="s">
        <v>906</v>
      </c>
      <c r="AA266" s="21"/>
    </row>
    <row r="267" s="1" customFormat="1" ht="45" customHeight="1" spans="1:27">
      <c r="A267" s="21"/>
      <c r="B267" s="21" t="s">
        <v>907</v>
      </c>
      <c r="C267" s="27" t="s">
        <v>908</v>
      </c>
      <c r="D267" s="21" t="s">
        <v>254</v>
      </c>
      <c r="E267" s="21" t="s">
        <v>743</v>
      </c>
      <c r="F267" s="21" t="s">
        <v>88</v>
      </c>
      <c r="G267" s="21" t="s">
        <v>130</v>
      </c>
      <c r="H267" s="26" t="s">
        <v>131</v>
      </c>
      <c r="I267" s="26" t="s">
        <v>132</v>
      </c>
      <c r="J267" s="54">
        <v>150</v>
      </c>
      <c r="K267" s="54">
        <v>0</v>
      </c>
      <c r="L267" s="54"/>
      <c r="M267" s="54"/>
      <c r="N267" s="54"/>
      <c r="O267" s="54"/>
      <c r="P267" s="25"/>
      <c r="Q267" s="62"/>
      <c r="R267" s="25"/>
      <c r="S267" s="25">
        <v>150</v>
      </c>
      <c r="T267" s="25">
        <v>150</v>
      </c>
      <c r="U267" s="25"/>
      <c r="V267" s="61"/>
      <c r="W267" s="61">
        <v>163</v>
      </c>
      <c r="X267" s="61">
        <v>421</v>
      </c>
      <c r="Y267" s="61" t="s">
        <v>416</v>
      </c>
      <c r="Z267" s="61" t="s">
        <v>909</v>
      </c>
      <c r="AA267" s="21"/>
    </row>
    <row r="268" s="1" customFormat="1" ht="45" customHeight="1" spans="1:27">
      <c r="A268" s="21"/>
      <c r="B268" s="21" t="s">
        <v>910</v>
      </c>
      <c r="C268" s="20" t="s">
        <v>911</v>
      </c>
      <c r="D268" s="21" t="s">
        <v>181</v>
      </c>
      <c r="E268" s="21" t="s">
        <v>912</v>
      </c>
      <c r="F268" s="22" t="s">
        <v>88</v>
      </c>
      <c r="G268" s="21" t="s">
        <v>181</v>
      </c>
      <c r="H268" s="20" t="s">
        <v>380</v>
      </c>
      <c r="I268" s="20" t="s">
        <v>381</v>
      </c>
      <c r="J268" s="54">
        <v>236.8</v>
      </c>
      <c r="K268" s="54">
        <v>236.8</v>
      </c>
      <c r="L268" s="54">
        <v>0</v>
      </c>
      <c r="M268" s="54">
        <v>236.8</v>
      </c>
      <c r="N268" s="54"/>
      <c r="O268" s="54"/>
      <c r="P268" s="25"/>
      <c r="Q268" s="25"/>
      <c r="R268" s="62"/>
      <c r="S268" s="25">
        <v>0</v>
      </c>
      <c r="T268" s="25"/>
      <c r="U268" s="25"/>
      <c r="V268" s="26"/>
      <c r="W268" s="21">
        <v>162</v>
      </c>
      <c r="X268" s="21">
        <v>3821</v>
      </c>
      <c r="Y268" s="21" t="s">
        <v>519</v>
      </c>
      <c r="Z268" s="21" t="s">
        <v>520</v>
      </c>
      <c r="AA268" s="26"/>
    </row>
    <row r="269" s="1" customFormat="1" ht="45" customHeight="1" spans="1:27">
      <c r="A269" s="21"/>
      <c r="B269" s="21" t="s">
        <v>913</v>
      </c>
      <c r="C269" s="21" t="s">
        <v>914</v>
      </c>
      <c r="D269" s="21" t="s">
        <v>288</v>
      </c>
      <c r="E269" s="21" t="s">
        <v>289</v>
      </c>
      <c r="F269" s="22" t="s">
        <v>88</v>
      </c>
      <c r="G269" s="21" t="s">
        <v>467</v>
      </c>
      <c r="H269" s="26" t="s">
        <v>468</v>
      </c>
      <c r="I269" s="26" t="s">
        <v>469</v>
      </c>
      <c r="J269" s="54">
        <v>310</v>
      </c>
      <c r="K269" s="54">
        <v>0</v>
      </c>
      <c r="L269" s="54"/>
      <c r="M269" s="54"/>
      <c r="N269" s="54"/>
      <c r="O269" s="54"/>
      <c r="P269" s="25"/>
      <c r="Q269" s="62"/>
      <c r="R269" s="62"/>
      <c r="S269" s="25">
        <v>310</v>
      </c>
      <c r="T269" s="25"/>
      <c r="U269" s="25">
        <v>310</v>
      </c>
      <c r="V269" s="21">
        <v>50</v>
      </c>
      <c r="W269" s="21">
        <v>181</v>
      </c>
      <c r="X269" s="21">
        <v>1351</v>
      </c>
      <c r="Y269" s="21" t="s">
        <v>915</v>
      </c>
      <c r="Z269" s="21" t="s">
        <v>916</v>
      </c>
      <c r="AA269" s="26"/>
    </row>
    <row r="270" s="1" customFormat="1" ht="66" customHeight="1" spans="1:27">
      <c r="A270" s="20"/>
      <c r="B270" s="21" t="s">
        <v>917</v>
      </c>
      <c r="C270" s="72" t="s">
        <v>918</v>
      </c>
      <c r="D270" s="21" t="s">
        <v>321</v>
      </c>
      <c r="E270" s="21" t="s">
        <v>706</v>
      </c>
      <c r="F270" s="22" t="s">
        <v>88</v>
      </c>
      <c r="G270" s="21" t="s">
        <v>467</v>
      </c>
      <c r="H270" s="26" t="s">
        <v>468</v>
      </c>
      <c r="I270" s="26" t="s">
        <v>469</v>
      </c>
      <c r="J270" s="54">
        <v>120</v>
      </c>
      <c r="K270" s="54">
        <v>0</v>
      </c>
      <c r="L270" s="54"/>
      <c r="M270" s="54"/>
      <c r="N270" s="54"/>
      <c r="O270" s="54"/>
      <c r="P270" s="25"/>
      <c r="Q270" s="62"/>
      <c r="R270" s="62"/>
      <c r="S270" s="25">
        <v>120</v>
      </c>
      <c r="T270" s="25"/>
      <c r="U270" s="25">
        <v>120</v>
      </c>
      <c r="V270" s="26"/>
      <c r="W270" s="61">
        <v>529</v>
      </c>
      <c r="X270" s="61">
        <v>1032</v>
      </c>
      <c r="Y270" s="74" t="s">
        <v>459</v>
      </c>
      <c r="Z270" s="74" t="s">
        <v>460</v>
      </c>
      <c r="AA270" s="26"/>
    </row>
    <row r="271" s="1" customFormat="1" ht="45" customHeight="1" spans="1:27">
      <c r="A271" s="20"/>
      <c r="B271" s="21" t="s">
        <v>919</v>
      </c>
      <c r="C271" s="21" t="s">
        <v>920</v>
      </c>
      <c r="D271" s="35" t="s">
        <v>283</v>
      </c>
      <c r="E271" s="35" t="s">
        <v>872</v>
      </c>
      <c r="F271" s="22" t="s">
        <v>88</v>
      </c>
      <c r="G271" s="21" t="s">
        <v>467</v>
      </c>
      <c r="H271" s="26" t="s">
        <v>468</v>
      </c>
      <c r="I271" s="26" t="s">
        <v>469</v>
      </c>
      <c r="J271" s="54">
        <v>500</v>
      </c>
      <c r="K271" s="54">
        <v>0</v>
      </c>
      <c r="L271" s="54"/>
      <c r="M271" s="54"/>
      <c r="N271" s="54"/>
      <c r="O271" s="54"/>
      <c r="P271" s="25"/>
      <c r="Q271" s="62"/>
      <c r="R271" s="62"/>
      <c r="S271" s="25">
        <v>500</v>
      </c>
      <c r="T271" s="25"/>
      <c r="U271" s="25">
        <v>500</v>
      </c>
      <c r="V271" s="26"/>
      <c r="W271" s="74">
        <v>200</v>
      </c>
      <c r="X271" s="74">
        <v>2037</v>
      </c>
      <c r="Y271" s="21" t="s">
        <v>519</v>
      </c>
      <c r="Z271" s="21" t="s">
        <v>520</v>
      </c>
      <c r="AA271" s="26"/>
    </row>
    <row r="272" s="1" customFormat="1" ht="98" customHeight="1" spans="1:27">
      <c r="A272" s="21"/>
      <c r="B272" s="21" t="s">
        <v>921</v>
      </c>
      <c r="C272" s="70" t="s">
        <v>922</v>
      </c>
      <c r="D272" s="21" t="s">
        <v>181</v>
      </c>
      <c r="E272" s="21" t="s">
        <v>923</v>
      </c>
      <c r="F272" s="26" t="s">
        <v>88</v>
      </c>
      <c r="G272" s="21" t="s">
        <v>467</v>
      </c>
      <c r="H272" s="26" t="s">
        <v>468</v>
      </c>
      <c r="I272" s="26" t="s">
        <v>469</v>
      </c>
      <c r="J272" s="54">
        <v>327</v>
      </c>
      <c r="K272" s="54">
        <v>327</v>
      </c>
      <c r="L272" s="54">
        <v>0</v>
      </c>
      <c r="M272" s="54"/>
      <c r="N272" s="54">
        <v>279.8</v>
      </c>
      <c r="O272" s="54">
        <v>47.2</v>
      </c>
      <c r="P272" s="25"/>
      <c r="Q272" s="62"/>
      <c r="R272" s="25"/>
      <c r="S272" s="25"/>
      <c r="T272" s="25"/>
      <c r="U272" s="25"/>
      <c r="V272" s="26"/>
      <c r="W272" s="61">
        <v>789</v>
      </c>
      <c r="X272" s="61">
        <v>2533</v>
      </c>
      <c r="Y272" s="23" t="s">
        <v>668</v>
      </c>
      <c r="Z272" s="99" t="s">
        <v>924</v>
      </c>
      <c r="AA272" s="21"/>
    </row>
    <row r="273" s="1" customFormat="1" ht="98" customHeight="1" spans="1:27">
      <c r="A273" s="21"/>
      <c r="B273" s="21" t="s">
        <v>925</v>
      </c>
      <c r="C273" s="70" t="s">
        <v>926</v>
      </c>
      <c r="D273" s="21" t="s">
        <v>181</v>
      </c>
      <c r="E273" s="21" t="s">
        <v>228</v>
      </c>
      <c r="F273" s="26" t="s">
        <v>88</v>
      </c>
      <c r="G273" s="21" t="s">
        <v>467</v>
      </c>
      <c r="H273" s="26" t="s">
        <v>468</v>
      </c>
      <c r="I273" s="26" t="s">
        <v>469</v>
      </c>
      <c r="J273" s="54">
        <v>606</v>
      </c>
      <c r="K273" s="54">
        <v>606</v>
      </c>
      <c r="L273" s="54">
        <v>0</v>
      </c>
      <c r="M273" s="54">
        <v>75.5</v>
      </c>
      <c r="N273" s="54">
        <v>530.5</v>
      </c>
      <c r="O273" s="54"/>
      <c r="P273" s="25"/>
      <c r="Q273" s="62"/>
      <c r="R273" s="25"/>
      <c r="S273" s="25"/>
      <c r="T273" s="25"/>
      <c r="U273" s="25"/>
      <c r="V273" s="26"/>
      <c r="W273" s="61">
        <v>338</v>
      </c>
      <c r="X273" s="61">
        <v>1083</v>
      </c>
      <c r="Y273" s="23" t="s">
        <v>668</v>
      </c>
      <c r="Z273" s="99" t="s">
        <v>927</v>
      </c>
      <c r="AA273" s="21"/>
    </row>
    <row r="274" s="1" customFormat="1" ht="98" customHeight="1" spans="1:27">
      <c r="A274" s="21"/>
      <c r="B274" s="21" t="s">
        <v>928</v>
      </c>
      <c r="C274" s="70" t="s">
        <v>929</v>
      </c>
      <c r="D274" s="21" t="s">
        <v>181</v>
      </c>
      <c r="E274" s="21" t="s">
        <v>930</v>
      </c>
      <c r="F274" s="26" t="s">
        <v>88</v>
      </c>
      <c r="G274" s="21" t="s">
        <v>467</v>
      </c>
      <c r="H274" s="26" t="s">
        <v>468</v>
      </c>
      <c r="I274" s="26" t="s">
        <v>469</v>
      </c>
      <c r="J274" s="54">
        <v>810.25</v>
      </c>
      <c r="K274" s="54">
        <v>810.25</v>
      </c>
      <c r="L274" s="54">
        <v>0</v>
      </c>
      <c r="M274" s="54">
        <v>55.5</v>
      </c>
      <c r="N274" s="54">
        <v>96</v>
      </c>
      <c r="O274" s="54">
        <v>658.75</v>
      </c>
      <c r="P274" s="25"/>
      <c r="Q274" s="62"/>
      <c r="R274" s="25"/>
      <c r="S274" s="25"/>
      <c r="T274" s="25"/>
      <c r="U274" s="25"/>
      <c r="V274" s="26"/>
      <c r="W274" s="61">
        <v>344</v>
      </c>
      <c r="X274" s="61">
        <v>1101</v>
      </c>
      <c r="Y274" s="23" t="s">
        <v>668</v>
      </c>
      <c r="Z274" s="99" t="s">
        <v>931</v>
      </c>
      <c r="AA274" s="21"/>
    </row>
    <row r="275" s="1" customFormat="1" ht="98" customHeight="1" spans="1:27">
      <c r="A275" s="21"/>
      <c r="B275" s="21" t="s">
        <v>932</v>
      </c>
      <c r="C275" s="70" t="s">
        <v>933</v>
      </c>
      <c r="D275" s="21" t="s">
        <v>181</v>
      </c>
      <c r="E275" s="21" t="s">
        <v>934</v>
      </c>
      <c r="F275" s="26" t="s">
        <v>88</v>
      </c>
      <c r="G275" s="21" t="s">
        <v>467</v>
      </c>
      <c r="H275" s="26" t="s">
        <v>468</v>
      </c>
      <c r="I275" s="26" t="s">
        <v>469</v>
      </c>
      <c r="J275" s="54">
        <v>700</v>
      </c>
      <c r="K275" s="54">
        <v>700</v>
      </c>
      <c r="L275" s="54">
        <v>0</v>
      </c>
      <c r="M275" s="54">
        <v>700</v>
      </c>
      <c r="N275" s="54"/>
      <c r="O275" s="54"/>
      <c r="P275" s="25"/>
      <c r="Q275" s="62"/>
      <c r="R275" s="25"/>
      <c r="S275" s="25">
        <v>0</v>
      </c>
      <c r="T275" s="25"/>
      <c r="U275" s="25"/>
      <c r="V275" s="26"/>
      <c r="W275" s="61">
        <v>514</v>
      </c>
      <c r="X275" s="61">
        <v>1714</v>
      </c>
      <c r="Y275" s="23" t="s">
        <v>668</v>
      </c>
      <c r="Z275" s="99" t="s">
        <v>935</v>
      </c>
      <c r="AA275" s="21"/>
    </row>
    <row r="276" s="1" customFormat="1" ht="45" customHeight="1" spans="1:27">
      <c r="A276" s="21"/>
      <c r="B276" s="21" t="s">
        <v>936</v>
      </c>
      <c r="C276" s="21" t="s">
        <v>937</v>
      </c>
      <c r="D276" s="21" t="s">
        <v>340</v>
      </c>
      <c r="E276" s="21" t="s">
        <v>938</v>
      </c>
      <c r="F276" s="21" t="s">
        <v>88</v>
      </c>
      <c r="G276" s="21" t="s">
        <v>467</v>
      </c>
      <c r="H276" s="26" t="s">
        <v>468</v>
      </c>
      <c r="I276" s="26" t="s">
        <v>469</v>
      </c>
      <c r="J276" s="25">
        <v>64.81</v>
      </c>
      <c r="K276" s="25">
        <v>64.81</v>
      </c>
      <c r="L276" s="54">
        <v>0</v>
      </c>
      <c r="M276" s="54"/>
      <c r="N276" s="54"/>
      <c r="O276" s="25">
        <v>64.81</v>
      </c>
      <c r="P276" s="25"/>
      <c r="Q276" s="25"/>
      <c r="R276" s="25"/>
      <c r="S276" s="25">
        <v>0</v>
      </c>
      <c r="T276" s="25"/>
      <c r="U276" s="25"/>
      <c r="V276" s="21"/>
      <c r="W276" s="61">
        <v>635</v>
      </c>
      <c r="X276" s="61">
        <v>2055</v>
      </c>
      <c r="Y276" s="20" t="s">
        <v>785</v>
      </c>
      <c r="Z276" s="20" t="s">
        <v>939</v>
      </c>
      <c r="AA276" s="21"/>
    </row>
    <row r="277" s="1" customFormat="1" ht="45" customHeight="1" spans="1:27">
      <c r="A277" s="21"/>
      <c r="B277" s="21" t="s">
        <v>940</v>
      </c>
      <c r="C277" s="21" t="s">
        <v>941</v>
      </c>
      <c r="D277" s="21" t="s">
        <v>141</v>
      </c>
      <c r="E277" s="21" t="s">
        <v>164</v>
      </c>
      <c r="F277" s="21" t="s">
        <v>88</v>
      </c>
      <c r="G277" s="21" t="s">
        <v>467</v>
      </c>
      <c r="H277" s="26" t="s">
        <v>468</v>
      </c>
      <c r="I277" s="26" t="s">
        <v>469</v>
      </c>
      <c r="J277" s="25">
        <v>42.07</v>
      </c>
      <c r="K277" s="25">
        <v>42.07</v>
      </c>
      <c r="L277" s="54">
        <v>0</v>
      </c>
      <c r="M277" s="54"/>
      <c r="N277" s="54"/>
      <c r="O277" s="25">
        <v>42.07</v>
      </c>
      <c r="P277" s="25"/>
      <c r="Q277" s="25"/>
      <c r="R277" s="25"/>
      <c r="S277" s="25">
        <v>0</v>
      </c>
      <c r="T277" s="25"/>
      <c r="U277" s="25"/>
      <c r="V277" s="21"/>
      <c r="W277" s="61">
        <v>561</v>
      </c>
      <c r="X277" s="61">
        <v>1900</v>
      </c>
      <c r="Y277" s="20" t="s">
        <v>785</v>
      </c>
      <c r="Z277" s="20" t="s">
        <v>942</v>
      </c>
      <c r="AA277" s="21"/>
    </row>
    <row r="278" s="1" customFormat="1" ht="45" customHeight="1" spans="1:27">
      <c r="A278" s="21"/>
      <c r="B278" s="21" t="s">
        <v>943</v>
      </c>
      <c r="C278" s="21" t="s">
        <v>944</v>
      </c>
      <c r="D278" s="21" t="s">
        <v>321</v>
      </c>
      <c r="E278" s="21" t="s">
        <v>945</v>
      </c>
      <c r="F278" s="21" t="s">
        <v>88</v>
      </c>
      <c r="G278" s="21" t="s">
        <v>467</v>
      </c>
      <c r="H278" s="26" t="s">
        <v>468</v>
      </c>
      <c r="I278" s="26" t="s">
        <v>469</v>
      </c>
      <c r="J278" s="25">
        <v>10.29</v>
      </c>
      <c r="K278" s="25">
        <v>10.29</v>
      </c>
      <c r="L278" s="54">
        <v>0</v>
      </c>
      <c r="M278" s="54"/>
      <c r="N278" s="54"/>
      <c r="O278" s="25">
        <v>10.29</v>
      </c>
      <c r="P278" s="25"/>
      <c r="Q278" s="25"/>
      <c r="R278" s="25"/>
      <c r="S278" s="25"/>
      <c r="T278" s="25"/>
      <c r="U278" s="25"/>
      <c r="V278" s="21"/>
      <c r="W278" s="61">
        <v>549</v>
      </c>
      <c r="X278" s="61">
        <v>1858</v>
      </c>
      <c r="Y278" s="20" t="s">
        <v>785</v>
      </c>
      <c r="Z278" s="20" t="s">
        <v>946</v>
      </c>
      <c r="AA278" s="21"/>
    </row>
    <row r="279" s="1" customFormat="1" ht="45" customHeight="1" spans="1:27">
      <c r="A279" s="21"/>
      <c r="B279" s="21" t="s">
        <v>947</v>
      </c>
      <c r="C279" s="21" t="s">
        <v>948</v>
      </c>
      <c r="D279" s="21" t="s">
        <v>283</v>
      </c>
      <c r="E279" s="21" t="s">
        <v>949</v>
      </c>
      <c r="F279" s="21" t="s">
        <v>88</v>
      </c>
      <c r="G279" s="21" t="s">
        <v>467</v>
      </c>
      <c r="H279" s="26" t="s">
        <v>468</v>
      </c>
      <c r="I279" s="26" t="s">
        <v>469</v>
      </c>
      <c r="J279" s="54">
        <v>44.46</v>
      </c>
      <c r="K279" s="54">
        <v>44.46</v>
      </c>
      <c r="L279" s="54">
        <v>0</v>
      </c>
      <c r="M279" s="54"/>
      <c r="N279" s="54"/>
      <c r="O279" s="54">
        <v>44.46</v>
      </c>
      <c r="P279" s="25"/>
      <c r="Q279" s="25"/>
      <c r="R279" s="25"/>
      <c r="S279" s="25">
        <v>0</v>
      </c>
      <c r="T279" s="25"/>
      <c r="U279" s="25"/>
      <c r="V279" s="21"/>
      <c r="W279" s="61">
        <v>400</v>
      </c>
      <c r="X279" s="61">
        <v>1337</v>
      </c>
      <c r="Y279" s="20" t="s">
        <v>785</v>
      </c>
      <c r="Z279" s="20" t="s">
        <v>950</v>
      </c>
      <c r="AA279" s="21"/>
    </row>
    <row r="280" s="1" customFormat="1" ht="45" customHeight="1" spans="1:27">
      <c r="A280" s="21"/>
      <c r="B280" s="21" t="s">
        <v>951</v>
      </c>
      <c r="C280" s="21" t="s">
        <v>952</v>
      </c>
      <c r="D280" s="21" t="s">
        <v>283</v>
      </c>
      <c r="E280" s="21" t="s">
        <v>953</v>
      </c>
      <c r="F280" s="21" t="s">
        <v>88</v>
      </c>
      <c r="G280" s="21" t="s">
        <v>467</v>
      </c>
      <c r="H280" s="26" t="s">
        <v>468</v>
      </c>
      <c r="I280" s="26" t="s">
        <v>469</v>
      </c>
      <c r="J280" s="25">
        <v>39.78</v>
      </c>
      <c r="K280" s="25">
        <v>39.78</v>
      </c>
      <c r="L280" s="54">
        <v>0</v>
      </c>
      <c r="M280" s="54"/>
      <c r="N280" s="54"/>
      <c r="O280" s="25">
        <v>39.78</v>
      </c>
      <c r="P280" s="25"/>
      <c r="Q280" s="25"/>
      <c r="R280" s="25"/>
      <c r="S280" s="25">
        <v>0</v>
      </c>
      <c r="T280" s="25"/>
      <c r="U280" s="25"/>
      <c r="V280" s="21"/>
      <c r="W280" s="61">
        <v>413</v>
      </c>
      <c r="X280" s="61">
        <v>1365</v>
      </c>
      <c r="Y280" s="20" t="s">
        <v>785</v>
      </c>
      <c r="Z280" s="20" t="s">
        <v>954</v>
      </c>
      <c r="AA280" s="21"/>
    </row>
    <row r="281" s="1" customFormat="1" ht="45" customHeight="1" spans="1:27">
      <c r="A281" s="21"/>
      <c r="B281" s="21" t="s">
        <v>955</v>
      </c>
      <c r="C281" s="21" t="s">
        <v>956</v>
      </c>
      <c r="D281" s="21" t="s">
        <v>292</v>
      </c>
      <c r="E281" s="21" t="s">
        <v>957</v>
      </c>
      <c r="F281" s="21" t="s">
        <v>88</v>
      </c>
      <c r="G281" s="21" t="s">
        <v>467</v>
      </c>
      <c r="H281" s="26" t="s">
        <v>468</v>
      </c>
      <c r="I281" s="26" t="s">
        <v>469</v>
      </c>
      <c r="J281" s="25">
        <v>51.15</v>
      </c>
      <c r="K281" s="25">
        <v>51.15</v>
      </c>
      <c r="L281" s="54">
        <v>0</v>
      </c>
      <c r="M281" s="54"/>
      <c r="N281" s="54"/>
      <c r="O281" s="25">
        <v>51.15</v>
      </c>
      <c r="P281" s="25"/>
      <c r="Q281" s="25"/>
      <c r="R281" s="25"/>
      <c r="S281" s="25">
        <v>0</v>
      </c>
      <c r="T281" s="25"/>
      <c r="U281" s="25"/>
      <c r="V281" s="21"/>
      <c r="W281" s="61">
        <v>524</v>
      </c>
      <c r="X281" s="61">
        <v>1917</v>
      </c>
      <c r="Y281" s="20" t="s">
        <v>785</v>
      </c>
      <c r="Z281" s="20" t="s">
        <v>958</v>
      </c>
      <c r="AA281" s="21"/>
    </row>
    <row r="282" s="1" customFormat="1" ht="45" customHeight="1" spans="1:27">
      <c r="A282" s="21"/>
      <c r="B282" s="21" t="s">
        <v>959</v>
      </c>
      <c r="C282" s="21" t="s">
        <v>960</v>
      </c>
      <c r="D282" s="21" t="s">
        <v>288</v>
      </c>
      <c r="E282" s="21" t="s">
        <v>961</v>
      </c>
      <c r="F282" s="21" t="s">
        <v>88</v>
      </c>
      <c r="G282" s="21" t="s">
        <v>467</v>
      </c>
      <c r="H282" s="26" t="s">
        <v>468</v>
      </c>
      <c r="I282" s="26" t="s">
        <v>469</v>
      </c>
      <c r="J282" s="25">
        <v>62.55</v>
      </c>
      <c r="K282" s="25">
        <v>62.55</v>
      </c>
      <c r="L282" s="54">
        <v>0</v>
      </c>
      <c r="M282" s="54"/>
      <c r="N282" s="54"/>
      <c r="O282" s="25">
        <v>62.55</v>
      </c>
      <c r="P282" s="25"/>
      <c r="Q282" s="25"/>
      <c r="R282" s="25"/>
      <c r="S282" s="25"/>
      <c r="T282" s="25"/>
      <c r="U282" s="25"/>
      <c r="V282" s="21"/>
      <c r="W282" s="61">
        <v>414</v>
      </c>
      <c r="X282" s="61">
        <v>1571</v>
      </c>
      <c r="Y282" s="20" t="s">
        <v>785</v>
      </c>
      <c r="Z282" s="20" t="s">
        <v>962</v>
      </c>
      <c r="AA282" s="21"/>
    </row>
    <row r="283" s="1" customFormat="1" ht="158" customHeight="1" spans="1:27">
      <c r="A283" s="21"/>
      <c r="B283" s="21" t="s">
        <v>963</v>
      </c>
      <c r="C283" s="21" t="s">
        <v>964</v>
      </c>
      <c r="D283" s="21" t="s">
        <v>340</v>
      </c>
      <c r="E283" s="21" t="s">
        <v>477</v>
      </c>
      <c r="F283" s="21" t="s">
        <v>88</v>
      </c>
      <c r="G283" s="21" t="s">
        <v>467</v>
      </c>
      <c r="H283" s="26" t="s">
        <v>468</v>
      </c>
      <c r="I283" s="26" t="s">
        <v>469</v>
      </c>
      <c r="J283" s="25">
        <v>116.48</v>
      </c>
      <c r="K283" s="25">
        <v>116.48</v>
      </c>
      <c r="L283" s="54">
        <v>0</v>
      </c>
      <c r="M283" s="54"/>
      <c r="N283" s="54"/>
      <c r="O283" s="25">
        <v>116.48</v>
      </c>
      <c r="P283" s="25"/>
      <c r="Q283" s="25"/>
      <c r="R283" s="25"/>
      <c r="S283" s="25">
        <v>0</v>
      </c>
      <c r="T283" s="25"/>
      <c r="U283" s="25">
        <v>0</v>
      </c>
      <c r="V283" s="21"/>
      <c r="W283" s="61">
        <v>318</v>
      </c>
      <c r="X283" s="61">
        <v>1037</v>
      </c>
      <c r="Y283" s="20" t="s">
        <v>785</v>
      </c>
      <c r="Z283" s="20" t="s">
        <v>965</v>
      </c>
      <c r="AA283" s="21"/>
    </row>
    <row r="284" s="1" customFormat="1" ht="116" customHeight="1" spans="1:27">
      <c r="A284" s="21"/>
      <c r="B284" s="21" t="s">
        <v>966</v>
      </c>
      <c r="C284" s="21" t="s">
        <v>967</v>
      </c>
      <c r="D284" s="21" t="s">
        <v>340</v>
      </c>
      <c r="E284" s="21" t="s">
        <v>968</v>
      </c>
      <c r="F284" s="21" t="s">
        <v>88</v>
      </c>
      <c r="G284" s="21" t="s">
        <v>467</v>
      </c>
      <c r="H284" s="26" t="s">
        <v>468</v>
      </c>
      <c r="I284" s="26" t="s">
        <v>469</v>
      </c>
      <c r="J284" s="25">
        <v>92.34</v>
      </c>
      <c r="K284" s="25">
        <v>92.34</v>
      </c>
      <c r="L284" s="54">
        <v>0</v>
      </c>
      <c r="M284" s="54"/>
      <c r="N284" s="54"/>
      <c r="O284" s="25">
        <v>92.34</v>
      </c>
      <c r="P284" s="25"/>
      <c r="Q284" s="25"/>
      <c r="R284" s="25"/>
      <c r="S284" s="25">
        <v>0</v>
      </c>
      <c r="T284" s="25"/>
      <c r="U284" s="25">
        <v>0</v>
      </c>
      <c r="V284" s="21"/>
      <c r="W284" s="61">
        <v>558</v>
      </c>
      <c r="X284" s="61">
        <v>1792</v>
      </c>
      <c r="Y284" s="20" t="s">
        <v>785</v>
      </c>
      <c r="Z284" s="20" t="s">
        <v>969</v>
      </c>
      <c r="AA284" s="21"/>
    </row>
    <row r="285" s="1" customFormat="1" ht="45" customHeight="1" spans="1:27">
      <c r="A285" s="21"/>
      <c r="B285" s="21" t="s">
        <v>970</v>
      </c>
      <c r="C285" s="21" t="s">
        <v>971</v>
      </c>
      <c r="D285" s="21" t="s">
        <v>86</v>
      </c>
      <c r="E285" s="21" t="s">
        <v>725</v>
      </c>
      <c r="F285" s="21" t="s">
        <v>88</v>
      </c>
      <c r="G285" s="21" t="s">
        <v>467</v>
      </c>
      <c r="H285" s="26" t="s">
        <v>468</v>
      </c>
      <c r="I285" s="26" t="s">
        <v>469</v>
      </c>
      <c r="J285" s="25">
        <v>42.82</v>
      </c>
      <c r="K285" s="25">
        <v>42.82</v>
      </c>
      <c r="L285" s="54">
        <v>0</v>
      </c>
      <c r="M285" s="54"/>
      <c r="N285" s="54"/>
      <c r="O285" s="25">
        <v>42.82</v>
      </c>
      <c r="P285" s="25"/>
      <c r="Q285" s="25"/>
      <c r="R285" s="25"/>
      <c r="S285" s="25"/>
      <c r="T285" s="25"/>
      <c r="U285" s="25"/>
      <c r="V285" s="21"/>
      <c r="W285" s="61">
        <v>503</v>
      </c>
      <c r="X285" s="61">
        <v>1685</v>
      </c>
      <c r="Y285" s="20" t="s">
        <v>785</v>
      </c>
      <c r="Z285" s="20" t="s">
        <v>972</v>
      </c>
      <c r="AA285" s="21"/>
    </row>
    <row r="286" s="1" customFormat="1" ht="45" customHeight="1" spans="1:27">
      <c r="A286" s="21"/>
      <c r="B286" s="21" t="s">
        <v>973</v>
      </c>
      <c r="C286" s="21" t="s">
        <v>974</v>
      </c>
      <c r="D286" s="21" t="s">
        <v>372</v>
      </c>
      <c r="E286" s="21" t="s">
        <v>975</v>
      </c>
      <c r="F286" s="21" t="s">
        <v>88</v>
      </c>
      <c r="G286" s="21" t="s">
        <v>467</v>
      </c>
      <c r="H286" s="26" t="s">
        <v>468</v>
      </c>
      <c r="I286" s="26" t="s">
        <v>469</v>
      </c>
      <c r="J286" s="25">
        <v>67.24</v>
      </c>
      <c r="K286" s="25">
        <v>67.24</v>
      </c>
      <c r="L286" s="54">
        <v>0</v>
      </c>
      <c r="M286" s="54"/>
      <c r="N286" s="54"/>
      <c r="O286" s="25">
        <v>67.24</v>
      </c>
      <c r="P286" s="25"/>
      <c r="Q286" s="25"/>
      <c r="R286" s="25"/>
      <c r="S286" s="25">
        <v>0</v>
      </c>
      <c r="T286" s="25"/>
      <c r="U286" s="25"/>
      <c r="V286" s="21"/>
      <c r="W286" s="61">
        <v>652</v>
      </c>
      <c r="X286" s="61">
        <v>2119</v>
      </c>
      <c r="Y286" s="20" t="s">
        <v>785</v>
      </c>
      <c r="Z286" s="20" t="s">
        <v>976</v>
      </c>
      <c r="AA286" s="21"/>
    </row>
    <row r="287" s="1" customFormat="1" ht="102" customHeight="1" spans="1:27">
      <c r="A287" s="21"/>
      <c r="B287" s="21" t="s">
        <v>977</v>
      </c>
      <c r="C287" s="21" t="s">
        <v>978</v>
      </c>
      <c r="D287" s="21" t="s">
        <v>321</v>
      </c>
      <c r="E287" s="21" t="s">
        <v>838</v>
      </c>
      <c r="F287" s="21" t="s">
        <v>88</v>
      </c>
      <c r="G287" s="21" t="s">
        <v>467</v>
      </c>
      <c r="H287" s="26" t="s">
        <v>468</v>
      </c>
      <c r="I287" s="26" t="s">
        <v>469</v>
      </c>
      <c r="J287" s="25">
        <v>207.53</v>
      </c>
      <c r="K287" s="25">
        <v>207.53</v>
      </c>
      <c r="L287" s="54">
        <v>0</v>
      </c>
      <c r="M287" s="54"/>
      <c r="N287" s="54"/>
      <c r="O287" s="25">
        <v>207.53</v>
      </c>
      <c r="P287" s="25"/>
      <c r="Q287" s="25"/>
      <c r="R287" s="25"/>
      <c r="S287" s="25">
        <v>0</v>
      </c>
      <c r="T287" s="25"/>
      <c r="U287" s="25"/>
      <c r="V287" s="21"/>
      <c r="W287" s="61">
        <v>323</v>
      </c>
      <c r="X287" s="61">
        <v>1107</v>
      </c>
      <c r="Y287" s="20" t="s">
        <v>785</v>
      </c>
      <c r="Z287" s="20" t="s">
        <v>979</v>
      </c>
      <c r="AA287" s="21"/>
    </row>
    <row r="288" s="1" customFormat="1" ht="69" customHeight="1" spans="1:27">
      <c r="A288" s="21"/>
      <c r="B288" s="21" t="s">
        <v>980</v>
      </c>
      <c r="C288" s="21" t="s">
        <v>981</v>
      </c>
      <c r="D288" s="21" t="s">
        <v>321</v>
      </c>
      <c r="E288" s="21" t="s">
        <v>982</v>
      </c>
      <c r="F288" s="21" t="s">
        <v>88</v>
      </c>
      <c r="G288" s="21" t="s">
        <v>467</v>
      </c>
      <c r="H288" s="26" t="s">
        <v>468</v>
      </c>
      <c r="I288" s="26" t="s">
        <v>469</v>
      </c>
      <c r="J288" s="25">
        <v>136.31</v>
      </c>
      <c r="K288" s="25">
        <v>136.31</v>
      </c>
      <c r="L288" s="54">
        <v>0</v>
      </c>
      <c r="M288" s="54"/>
      <c r="N288" s="54"/>
      <c r="O288" s="25">
        <v>136.31</v>
      </c>
      <c r="P288" s="25"/>
      <c r="Q288" s="25"/>
      <c r="R288" s="25"/>
      <c r="S288" s="25">
        <v>0</v>
      </c>
      <c r="T288" s="25"/>
      <c r="U288" s="25"/>
      <c r="V288" s="21"/>
      <c r="W288" s="61">
        <v>463</v>
      </c>
      <c r="X288" s="61">
        <v>1614</v>
      </c>
      <c r="Y288" s="20" t="s">
        <v>785</v>
      </c>
      <c r="Z288" s="20" t="s">
        <v>962</v>
      </c>
      <c r="AA288" s="21"/>
    </row>
    <row r="289" s="1" customFormat="1" ht="69" customHeight="1" spans="1:27">
      <c r="A289" s="21"/>
      <c r="B289" s="21" t="s">
        <v>983</v>
      </c>
      <c r="C289" s="21" t="s">
        <v>984</v>
      </c>
      <c r="D289" s="21" t="s">
        <v>321</v>
      </c>
      <c r="E289" s="21" t="s">
        <v>985</v>
      </c>
      <c r="F289" s="21" t="s">
        <v>88</v>
      </c>
      <c r="G289" s="21" t="s">
        <v>467</v>
      </c>
      <c r="H289" s="26" t="s">
        <v>468</v>
      </c>
      <c r="I289" s="26" t="s">
        <v>469</v>
      </c>
      <c r="J289" s="25">
        <v>85.09</v>
      </c>
      <c r="K289" s="25">
        <v>85.09</v>
      </c>
      <c r="L289" s="84">
        <v>0</v>
      </c>
      <c r="M289" s="84">
        <v>55.74</v>
      </c>
      <c r="N289" s="84">
        <v>0</v>
      </c>
      <c r="O289" s="84">
        <v>29.35</v>
      </c>
      <c r="P289" s="25"/>
      <c r="Q289" s="25"/>
      <c r="R289" s="25"/>
      <c r="S289" s="25">
        <v>0</v>
      </c>
      <c r="T289" s="25"/>
      <c r="U289" s="25"/>
      <c r="V289" s="21"/>
      <c r="W289" s="61">
        <v>707</v>
      </c>
      <c r="X289" s="61">
        <v>2384</v>
      </c>
      <c r="Y289" s="20" t="s">
        <v>785</v>
      </c>
      <c r="Z289" s="20" t="s">
        <v>986</v>
      </c>
      <c r="AA289" s="21"/>
    </row>
    <row r="290" s="1" customFormat="1" ht="69" customHeight="1" spans="1:27">
      <c r="A290" s="21"/>
      <c r="B290" s="21" t="s">
        <v>987</v>
      </c>
      <c r="C290" s="21" t="s">
        <v>988</v>
      </c>
      <c r="D290" s="21" t="s">
        <v>321</v>
      </c>
      <c r="E290" s="21" t="s">
        <v>989</v>
      </c>
      <c r="F290" s="21" t="s">
        <v>88</v>
      </c>
      <c r="G290" s="21" t="s">
        <v>467</v>
      </c>
      <c r="H290" s="26" t="s">
        <v>468</v>
      </c>
      <c r="I290" s="26" t="s">
        <v>469</v>
      </c>
      <c r="J290" s="25">
        <v>88.57</v>
      </c>
      <c r="K290" s="25">
        <v>88.57</v>
      </c>
      <c r="L290" s="54">
        <v>0</v>
      </c>
      <c r="M290" s="25">
        <v>88.57</v>
      </c>
      <c r="N290" s="54"/>
      <c r="O290" s="54"/>
      <c r="P290" s="25"/>
      <c r="Q290" s="25"/>
      <c r="R290" s="25"/>
      <c r="S290" s="25">
        <v>0</v>
      </c>
      <c r="T290" s="25"/>
      <c r="U290" s="25"/>
      <c r="V290" s="21"/>
      <c r="W290" s="61">
        <v>462</v>
      </c>
      <c r="X290" s="61">
        <v>1523</v>
      </c>
      <c r="Y290" s="20" t="s">
        <v>785</v>
      </c>
      <c r="Z290" s="20" t="s">
        <v>990</v>
      </c>
      <c r="AA290" s="21"/>
    </row>
    <row r="291" s="1" customFormat="1" ht="45" customHeight="1" spans="1:27">
      <c r="A291" s="21"/>
      <c r="B291" s="21" t="s">
        <v>991</v>
      </c>
      <c r="C291" s="21" t="s">
        <v>992</v>
      </c>
      <c r="D291" s="21" t="s">
        <v>288</v>
      </c>
      <c r="E291" s="21" t="s">
        <v>993</v>
      </c>
      <c r="F291" s="21" t="s">
        <v>88</v>
      </c>
      <c r="G291" s="21" t="s">
        <v>467</v>
      </c>
      <c r="H291" s="26" t="s">
        <v>468</v>
      </c>
      <c r="I291" s="26" t="s">
        <v>469</v>
      </c>
      <c r="J291" s="25">
        <v>53.51</v>
      </c>
      <c r="K291" s="25">
        <v>53.51</v>
      </c>
      <c r="L291" s="54">
        <v>0</v>
      </c>
      <c r="M291" s="54"/>
      <c r="N291" s="54"/>
      <c r="O291" s="25">
        <v>53.51</v>
      </c>
      <c r="P291" s="25"/>
      <c r="Q291" s="25"/>
      <c r="R291" s="25"/>
      <c r="S291" s="25">
        <v>0</v>
      </c>
      <c r="T291" s="25"/>
      <c r="U291" s="25"/>
      <c r="V291" s="21"/>
      <c r="W291" s="61">
        <v>632</v>
      </c>
      <c r="X291" s="61">
        <v>2474</v>
      </c>
      <c r="Y291" s="20" t="s">
        <v>785</v>
      </c>
      <c r="Z291" s="20" t="s">
        <v>994</v>
      </c>
      <c r="AA291" s="21"/>
    </row>
    <row r="292" s="1" customFormat="1" ht="78" customHeight="1" spans="1:27">
      <c r="A292" s="21"/>
      <c r="B292" s="21" t="s">
        <v>995</v>
      </c>
      <c r="C292" s="21" t="s">
        <v>996</v>
      </c>
      <c r="D292" s="21" t="s">
        <v>321</v>
      </c>
      <c r="E292" s="21" t="s">
        <v>536</v>
      </c>
      <c r="F292" s="21" t="s">
        <v>88</v>
      </c>
      <c r="G292" s="21" t="s">
        <v>467</v>
      </c>
      <c r="H292" s="26" t="s">
        <v>468</v>
      </c>
      <c r="I292" s="26" t="s">
        <v>469</v>
      </c>
      <c r="J292" s="25">
        <v>160.74</v>
      </c>
      <c r="K292" s="25">
        <v>160.74</v>
      </c>
      <c r="L292" s="54">
        <v>0</v>
      </c>
      <c r="M292" s="25">
        <v>160.74</v>
      </c>
      <c r="N292" s="54"/>
      <c r="O292" s="54"/>
      <c r="P292" s="25"/>
      <c r="Q292" s="25"/>
      <c r="R292" s="25"/>
      <c r="S292" s="25">
        <v>0</v>
      </c>
      <c r="T292" s="25"/>
      <c r="U292" s="25"/>
      <c r="V292" s="21"/>
      <c r="W292" s="61">
        <v>431</v>
      </c>
      <c r="X292" s="61">
        <v>1639</v>
      </c>
      <c r="Y292" s="20" t="s">
        <v>785</v>
      </c>
      <c r="Z292" s="20" t="s">
        <v>997</v>
      </c>
      <c r="AA292" s="21"/>
    </row>
    <row r="293" s="1" customFormat="1" ht="45" customHeight="1" spans="1:27">
      <c r="A293" s="21"/>
      <c r="B293" s="21" t="s">
        <v>998</v>
      </c>
      <c r="C293" s="27" t="s">
        <v>999</v>
      </c>
      <c r="D293" s="26" t="s">
        <v>340</v>
      </c>
      <c r="E293" s="21" t="s">
        <v>1000</v>
      </c>
      <c r="F293" s="22" t="s">
        <v>88</v>
      </c>
      <c r="G293" s="21" t="s">
        <v>130</v>
      </c>
      <c r="H293" s="26" t="s">
        <v>131</v>
      </c>
      <c r="I293" s="26" t="s">
        <v>132</v>
      </c>
      <c r="J293" s="54">
        <v>110</v>
      </c>
      <c r="K293" s="54">
        <v>0</v>
      </c>
      <c r="L293" s="54"/>
      <c r="M293" s="54"/>
      <c r="N293" s="54"/>
      <c r="O293" s="54"/>
      <c r="P293" s="25"/>
      <c r="Q293" s="62"/>
      <c r="R293" s="25"/>
      <c r="S293" s="25">
        <v>110</v>
      </c>
      <c r="T293" s="25">
        <v>110</v>
      </c>
      <c r="U293" s="25"/>
      <c r="V293" s="21">
        <v>32</v>
      </c>
      <c r="W293" s="20">
        <v>103</v>
      </c>
      <c r="X293" s="20">
        <v>568</v>
      </c>
      <c r="Y293" s="20" t="s">
        <v>416</v>
      </c>
      <c r="Z293" s="20" t="s">
        <v>1001</v>
      </c>
      <c r="AA293" s="21"/>
    </row>
    <row r="294" s="3" customFormat="1" ht="36" spans="1:26">
      <c r="A294" s="17" t="s">
        <v>53</v>
      </c>
      <c r="B294" s="18">
        <v>179</v>
      </c>
      <c r="C294" s="19"/>
      <c r="D294" s="19"/>
      <c r="E294" s="19"/>
      <c r="F294" s="19"/>
      <c r="G294" s="18"/>
      <c r="H294" s="19"/>
      <c r="I294" s="19"/>
      <c r="J294" s="53">
        <v>3376.16</v>
      </c>
      <c r="K294" s="53">
        <v>2663.44</v>
      </c>
      <c r="L294" s="53">
        <v>2595.67</v>
      </c>
      <c r="M294" s="53">
        <v>67.77</v>
      </c>
      <c r="N294" s="53">
        <v>0</v>
      </c>
      <c r="O294" s="53">
        <v>0</v>
      </c>
      <c r="P294" s="53">
        <v>23.4</v>
      </c>
      <c r="Q294" s="53">
        <v>23.4</v>
      </c>
      <c r="R294" s="53">
        <v>0</v>
      </c>
      <c r="S294" s="53">
        <v>689.32</v>
      </c>
      <c r="T294" s="53">
        <v>90</v>
      </c>
      <c r="U294" s="53">
        <v>599.32</v>
      </c>
      <c r="V294" s="19"/>
      <c r="W294" s="19"/>
      <c r="X294" s="19"/>
      <c r="Y294" s="19"/>
      <c r="Z294" s="19"/>
    </row>
    <row r="295" s="1" customFormat="1" ht="147" customHeight="1" spans="1:27">
      <c r="A295" s="21"/>
      <c r="B295" s="21" t="s">
        <v>1002</v>
      </c>
      <c r="C295" s="21" t="s">
        <v>1003</v>
      </c>
      <c r="D295" s="21" t="s">
        <v>141</v>
      </c>
      <c r="E295" s="21" t="s">
        <v>1004</v>
      </c>
      <c r="F295" s="21" t="s">
        <v>88</v>
      </c>
      <c r="G295" s="21" t="s">
        <v>141</v>
      </c>
      <c r="H295" s="21" t="s">
        <v>1005</v>
      </c>
      <c r="I295" s="20" t="s">
        <v>1006</v>
      </c>
      <c r="J295" s="54">
        <v>36.27</v>
      </c>
      <c r="K295" s="54">
        <v>36.27</v>
      </c>
      <c r="L295" s="54">
        <v>36.27</v>
      </c>
      <c r="M295" s="54"/>
      <c r="N295" s="54"/>
      <c r="O295" s="54"/>
      <c r="P295" s="25"/>
      <c r="Q295" s="25"/>
      <c r="R295" s="62"/>
      <c r="S295" s="25"/>
      <c r="T295" s="25"/>
      <c r="U295" s="25"/>
      <c r="V295" s="61">
        <v>76</v>
      </c>
      <c r="W295" s="61">
        <v>219</v>
      </c>
      <c r="X295" s="61">
        <v>498</v>
      </c>
      <c r="Y295" s="21" t="s">
        <v>1007</v>
      </c>
      <c r="Z295" s="21" t="s">
        <v>1008</v>
      </c>
      <c r="AA295" s="26"/>
    </row>
    <row r="296" s="1" customFormat="1" ht="64" customHeight="1" spans="1:27">
      <c r="A296" s="21"/>
      <c r="B296" s="21" t="s">
        <v>1009</v>
      </c>
      <c r="C296" s="21" t="s">
        <v>1010</v>
      </c>
      <c r="D296" s="21" t="s">
        <v>141</v>
      </c>
      <c r="E296" s="21" t="s">
        <v>1011</v>
      </c>
      <c r="F296" s="21" t="s">
        <v>88</v>
      </c>
      <c r="G296" s="21" t="s">
        <v>141</v>
      </c>
      <c r="H296" s="21" t="s">
        <v>1005</v>
      </c>
      <c r="I296" s="20" t="s">
        <v>1006</v>
      </c>
      <c r="J296" s="54">
        <v>12.69</v>
      </c>
      <c r="K296" s="54">
        <v>12.69</v>
      </c>
      <c r="L296" s="54">
        <v>12.69</v>
      </c>
      <c r="M296" s="54"/>
      <c r="N296" s="54"/>
      <c r="O296" s="54"/>
      <c r="P296" s="25"/>
      <c r="Q296" s="25"/>
      <c r="R296" s="62"/>
      <c r="S296" s="25">
        <v>0</v>
      </c>
      <c r="T296" s="25"/>
      <c r="U296" s="25"/>
      <c r="V296" s="61">
        <v>3</v>
      </c>
      <c r="W296" s="61">
        <v>3</v>
      </c>
      <c r="X296" s="61">
        <v>260</v>
      </c>
      <c r="Y296" s="21" t="s">
        <v>1007</v>
      </c>
      <c r="Z296" s="21" t="s">
        <v>1012</v>
      </c>
      <c r="AA296" s="100"/>
    </row>
    <row r="297" s="1" customFormat="1" ht="100" customHeight="1" spans="1:27">
      <c r="A297" s="21"/>
      <c r="B297" s="21" t="s">
        <v>1013</v>
      </c>
      <c r="C297" s="21" t="s">
        <v>1014</v>
      </c>
      <c r="D297" s="21" t="s">
        <v>141</v>
      </c>
      <c r="E297" s="21" t="s">
        <v>1015</v>
      </c>
      <c r="F297" s="21" t="s">
        <v>88</v>
      </c>
      <c r="G297" s="21" t="s">
        <v>141</v>
      </c>
      <c r="H297" s="21" t="s">
        <v>1005</v>
      </c>
      <c r="I297" s="20" t="s">
        <v>1006</v>
      </c>
      <c r="J297" s="25">
        <v>26.5</v>
      </c>
      <c r="K297" s="25">
        <v>26.5</v>
      </c>
      <c r="L297" s="25">
        <v>26.5</v>
      </c>
      <c r="M297" s="54"/>
      <c r="N297" s="54"/>
      <c r="O297" s="54"/>
      <c r="P297" s="25"/>
      <c r="Q297" s="25"/>
      <c r="R297" s="62"/>
      <c r="S297" s="25">
        <v>0</v>
      </c>
      <c r="T297" s="25"/>
      <c r="U297" s="25"/>
      <c r="V297" s="61">
        <v>51</v>
      </c>
      <c r="W297" s="61">
        <v>187</v>
      </c>
      <c r="X297" s="61">
        <v>261</v>
      </c>
      <c r="Y297" s="21" t="s">
        <v>1007</v>
      </c>
      <c r="Z297" s="21" t="s">
        <v>1016</v>
      </c>
      <c r="AA297" s="26"/>
    </row>
    <row r="298" s="1" customFormat="1" ht="183" customHeight="1" spans="1:27">
      <c r="A298" s="21"/>
      <c r="B298" s="21" t="s">
        <v>1017</v>
      </c>
      <c r="C298" s="21" t="s">
        <v>1018</v>
      </c>
      <c r="D298" s="21" t="s">
        <v>141</v>
      </c>
      <c r="E298" s="21" t="s">
        <v>1019</v>
      </c>
      <c r="F298" s="21" t="s">
        <v>88</v>
      </c>
      <c r="G298" s="21" t="s">
        <v>141</v>
      </c>
      <c r="H298" s="21" t="s">
        <v>1005</v>
      </c>
      <c r="I298" s="20" t="s">
        <v>1006</v>
      </c>
      <c r="J298" s="25">
        <v>15.01</v>
      </c>
      <c r="K298" s="25">
        <v>15.01</v>
      </c>
      <c r="L298" s="25">
        <v>15.01</v>
      </c>
      <c r="M298" s="54"/>
      <c r="N298" s="54"/>
      <c r="O298" s="54"/>
      <c r="P298" s="25"/>
      <c r="Q298" s="25"/>
      <c r="R298" s="62"/>
      <c r="S298" s="25"/>
      <c r="T298" s="25"/>
      <c r="U298" s="25"/>
      <c r="V298" s="61">
        <v>160</v>
      </c>
      <c r="W298" s="61">
        <v>516</v>
      </c>
      <c r="X298" s="61">
        <f>280+405+150+20</f>
        <v>855</v>
      </c>
      <c r="Y298" s="21" t="s">
        <v>1007</v>
      </c>
      <c r="Z298" s="21" t="s">
        <v>1020</v>
      </c>
      <c r="AA298" s="21"/>
    </row>
    <row r="299" s="1" customFormat="1" ht="93" customHeight="1" spans="1:27">
      <c r="A299" s="21"/>
      <c r="B299" s="21" t="s">
        <v>1021</v>
      </c>
      <c r="C299" s="21" t="s">
        <v>1022</v>
      </c>
      <c r="D299" s="21" t="s">
        <v>141</v>
      </c>
      <c r="E299" s="21" t="s">
        <v>142</v>
      </c>
      <c r="F299" s="21" t="s">
        <v>88</v>
      </c>
      <c r="G299" s="21" t="s">
        <v>141</v>
      </c>
      <c r="H299" s="21" t="s">
        <v>1005</v>
      </c>
      <c r="I299" s="20" t="s">
        <v>1006</v>
      </c>
      <c r="J299" s="25">
        <v>17.25</v>
      </c>
      <c r="K299" s="25">
        <v>17.25</v>
      </c>
      <c r="L299" s="25">
        <v>17.25</v>
      </c>
      <c r="M299" s="54"/>
      <c r="N299" s="54"/>
      <c r="O299" s="54"/>
      <c r="P299" s="25"/>
      <c r="Q299" s="25"/>
      <c r="R299" s="62"/>
      <c r="S299" s="25"/>
      <c r="T299" s="25"/>
      <c r="U299" s="25"/>
      <c r="V299" s="61">
        <v>26</v>
      </c>
      <c r="W299" s="61">
        <v>112</v>
      </c>
      <c r="X299" s="61">
        <f>90+56+26+11</f>
        <v>183</v>
      </c>
      <c r="Y299" s="21" t="s">
        <v>1007</v>
      </c>
      <c r="Z299" s="21" t="s">
        <v>1023</v>
      </c>
      <c r="AA299" s="26"/>
    </row>
    <row r="300" s="1" customFormat="1" ht="86" customHeight="1" spans="1:27">
      <c r="A300" s="21"/>
      <c r="B300" s="21" t="s">
        <v>1024</v>
      </c>
      <c r="C300" s="21" t="s">
        <v>1025</v>
      </c>
      <c r="D300" s="21" t="s">
        <v>141</v>
      </c>
      <c r="E300" s="21" t="s">
        <v>703</v>
      </c>
      <c r="F300" s="21" t="s">
        <v>88</v>
      </c>
      <c r="G300" s="21" t="s">
        <v>141</v>
      </c>
      <c r="H300" s="21" t="s">
        <v>1005</v>
      </c>
      <c r="I300" s="20" t="s">
        <v>1006</v>
      </c>
      <c r="J300" s="25">
        <v>25.17</v>
      </c>
      <c r="K300" s="25">
        <v>25.17</v>
      </c>
      <c r="L300" s="25">
        <v>25.17</v>
      </c>
      <c r="M300" s="54"/>
      <c r="N300" s="54"/>
      <c r="O300" s="54"/>
      <c r="P300" s="25"/>
      <c r="Q300" s="25"/>
      <c r="R300" s="62"/>
      <c r="S300" s="25"/>
      <c r="T300" s="25"/>
      <c r="U300" s="25"/>
      <c r="V300" s="61">
        <v>43</v>
      </c>
      <c r="W300" s="61">
        <v>126</v>
      </c>
      <c r="X300" s="61">
        <v>165</v>
      </c>
      <c r="Y300" s="21" t="s">
        <v>1007</v>
      </c>
      <c r="Z300" s="21" t="s">
        <v>1026</v>
      </c>
      <c r="AA300" s="26"/>
    </row>
    <row r="301" s="1" customFormat="1" ht="108" customHeight="1" spans="1:27">
      <c r="A301" s="21"/>
      <c r="B301" s="21" t="s">
        <v>1027</v>
      </c>
      <c r="C301" s="21" t="s">
        <v>1028</v>
      </c>
      <c r="D301" s="21" t="s">
        <v>141</v>
      </c>
      <c r="E301" s="21" t="s">
        <v>1029</v>
      </c>
      <c r="F301" s="21" t="s">
        <v>88</v>
      </c>
      <c r="G301" s="21" t="s">
        <v>141</v>
      </c>
      <c r="H301" s="21" t="s">
        <v>1005</v>
      </c>
      <c r="I301" s="20" t="s">
        <v>1006</v>
      </c>
      <c r="J301" s="25">
        <v>16.6</v>
      </c>
      <c r="K301" s="25">
        <v>16.6</v>
      </c>
      <c r="L301" s="25">
        <v>16.6</v>
      </c>
      <c r="M301" s="54"/>
      <c r="N301" s="54"/>
      <c r="O301" s="54"/>
      <c r="P301" s="25"/>
      <c r="Q301" s="25"/>
      <c r="R301" s="62"/>
      <c r="S301" s="25">
        <v>0</v>
      </c>
      <c r="T301" s="25"/>
      <c r="U301" s="25"/>
      <c r="V301" s="61">
        <v>41</v>
      </c>
      <c r="W301" s="61">
        <v>129</v>
      </c>
      <c r="X301" s="61">
        <f>81+163+84</f>
        <v>328</v>
      </c>
      <c r="Y301" s="21" t="s">
        <v>1007</v>
      </c>
      <c r="Z301" s="21" t="s">
        <v>1030</v>
      </c>
      <c r="AA301" s="26"/>
    </row>
    <row r="302" s="1" customFormat="1" ht="64" customHeight="1" spans="1:27">
      <c r="A302" s="21"/>
      <c r="B302" s="21" t="s">
        <v>1031</v>
      </c>
      <c r="C302" s="21" t="s">
        <v>1032</v>
      </c>
      <c r="D302" s="21" t="s">
        <v>141</v>
      </c>
      <c r="E302" s="21" t="s">
        <v>1033</v>
      </c>
      <c r="F302" s="21" t="s">
        <v>88</v>
      </c>
      <c r="G302" s="21" t="s">
        <v>141</v>
      </c>
      <c r="H302" s="21" t="s">
        <v>1005</v>
      </c>
      <c r="I302" s="20" t="s">
        <v>1006</v>
      </c>
      <c r="J302" s="54">
        <v>4.83</v>
      </c>
      <c r="K302" s="54">
        <v>4.83</v>
      </c>
      <c r="L302" s="54">
        <v>4.83</v>
      </c>
      <c r="M302" s="54"/>
      <c r="N302" s="54"/>
      <c r="O302" s="54"/>
      <c r="P302" s="25"/>
      <c r="Q302" s="25"/>
      <c r="R302" s="62"/>
      <c r="S302" s="25">
        <v>0</v>
      </c>
      <c r="T302" s="25"/>
      <c r="U302" s="25"/>
      <c r="V302" s="61">
        <v>5</v>
      </c>
      <c r="W302" s="61">
        <v>18</v>
      </c>
      <c r="X302" s="61">
        <v>125</v>
      </c>
      <c r="Y302" s="21" t="s">
        <v>1007</v>
      </c>
      <c r="Z302" s="21" t="s">
        <v>1034</v>
      </c>
      <c r="AA302" s="26"/>
    </row>
    <row r="303" s="1" customFormat="1" ht="93" customHeight="1" spans="1:27">
      <c r="A303" s="21"/>
      <c r="B303" s="21" t="s">
        <v>1035</v>
      </c>
      <c r="C303" s="21" t="s">
        <v>1036</v>
      </c>
      <c r="D303" s="21" t="s">
        <v>141</v>
      </c>
      <c r="E303" s="21" t="s">
        <v>164</v>
      </c>
      <c r="F303" s="21" t="s">
        <v>88</v>
      </c>
      <c r="G303" s="21" t="s">
        <v>141</v>
      </c>
      <c r="H303" s="21" t="s">
        <v>1005</v>
      </c>
      <c r="I303" s="20" t="s">
        <v>1006</v>
      </c>
      <c r="J303" s="54">
        <v>17.38</v>
      </c>
      <c r="K303" s="54">
        <v>17.38</v>
      </c>
      <c r="L303" s="54">
        <v>17.38</v>
      </c>
      <c r="M303" s="54"/>
      <c r="N303" s="54"/>
      <c r="O303" s="54"/>
      <c r="P303" s="25"/>
      <c r="Q303" s="25"/>
      <c r="R303" s="62"/>
      <c r="S303" s="25"/>
      <c r="T303" s="25"/>
      <c r="U303" s="25"/>
      <c r="V303" s="61">
        <v>6</v>
      </c>
      <c r="W303" s="61">
        <v>22</v>
      </c>
      <c r="X303" s="61">
        <v>35</v>
      </c>
      <c r="Y303" s="21" t="s">
        <v>1007</v>
      </c>
      <c r="Z303" s="21" t="s">
        <v>1037</v>
      </c>
      <c r="AA303" s="26"/>
    </row>
    <row r="304" s="1" customFormat="1" ht="64" customHeight="1" spans="1:27">
      <c r="A304" s="21"/>
      <c r="B304" s="21" t="s">
        <v>1038</v>
      </c>
      <c r="C304" s="21" t="s">
        <v>1039</v>
      </c>
      <c r="D304" s="21" t="s">
        <v>141</v>
      </c>
      <c r="E304" s="21" t="s">
        <v>164</v>
      </c>
      <c r="F304" s="21" t="s">
        <v>88</v>
      </c>
      <c r="G304" s="21" t="s">
        <v>141</v>
      </c>
      <c r="H304" s="21" t="s">
        <v>1005</v>
      </c>
      <c r="I304" s="20" t="s">
        <v>1006</v>
      </c>
      <c r="J304" s="54">
        <v>2.41</v>
      </c>
      <c r="K304" s="54">
        <v>2.41</v>
      </c>
      <c r="L304" s="54">
        <v>2.41</v>
      </c>
      <c r="M304" s="54"/>
      <c r="N304" s="54"/>
      <c r="O304" s="54"/>
      <c r="P304" s="25"/>
      <c r="Q304" s="25"/>
      <c r="R304" s="25"/>
      <c r="S304" s="25"/>
      <c r="T304" s="25"/>
      <c r="U304" s="25"/>
      <c r="V304" s="61">
        <v>38</v>
      </c>
      <c r="W304" s="61">
        <v>66</v>
      </c>
      <c r="X304" s="61">
        <v>361</v>
      </c>
      <c r="Y304" s="21" t="s">
        <v>1007</v>
      </c>
      <c r="Z304" s="21" t="s">
        <v>1040</v>
      </c>
      <c r="AA304" s="21"/>
    </row>
    <row r="305" s="1" customFormat="1" ht="69" customHeight="1" spans="1:27">
      <c r="A305" s="21"/>
      <c r="B305" s="21" t="s">
        <v>1041</v>
      </c>
      <c r="C305" s="21" t="s">
        <v>1042</v>
      </c>
      <c r="D305" s="21" t="s">
        <v>141</v>
      </c>
      <c r="E305" s="21" t="s">
        <v>434</v>
      </c>
      <c r="F305" s="21" t="s">
        <v>88</v>
      </c>
      <c r="G305" s="21" t="s">
        <v>141</v>
      </c>
      <c r="H305" s="21" t="s">
        <v>1005</v>
      </c>
      <c r="I305" s="20" t="s">
        <v>1006</v>
      </c>
      <c r="J305" s="25">
        <v>35.79</v>
      </c>
      <c r="K305" s="25">
        <v>35.79</v>
      </c>
      <c r="L305" s="25">
        <v>35.79</v>
      </c>
      <c r="M305" s="54"/>
      <c r="N305" s="54"/>
      <c r="O305" s="54"/>
      <c r="P305" s="25"/>
      <c r="Q305" s="25"/>
      <c r="R305" s="25"/>
      <c r="S305" s="25"/>
      <c r="T305" s="25"/>
      <c r="U305" s="25"/>
      <c r="V305" s="61">
        <v>33</v>
      </c>
      <c r="W305" s="61">
        <v>81</v>
      </c>
      <c r="X305" s="61">
        <v>263</v>
      </c>
      <c r="Y305" s="21" t="s">
        <v>1007</v>
      </c>
      <c r="Z305" s="21" t="s">
        <v>1043</v>
      </c>
      <c r="AA305" s="21"/>
    </row>
    <row r="306" s="1" customFormat="1" ht="64" customHeight="1" spans="1:27">
      <c r="A306" s="21"/>
      <c r="B306" s="21" t="s">
        <v>1044</v>
      </c>
      <c r="C306" s="21" t="s">
        <v>1045</v>
      </c>
      <c r="D306" s="21" t="s">
        <v>141</v>
      </c>
      <c r="E306" s="21" t="s">
        <v>434</v>
      </c>
      <c r="F306" s="21" t="s">
        <v>88</v>
      </c>
      <c r="G306" s="21" t="s">
        <v>141</v>
      </c>
      <c r="H306" s="21" t="s">
        <v>1005</v>
      </c>
      <c r="I306" s="20" t="s">
        <v>1006</v>
      </c>
      <c r="J306" s="25">
        <v>9.4</v>
      </c>
      <c r="K306" s="25">
        <v>9.4</v>
      </c>
      <c r="L306" s="25">
        <v>9.4</v>
      </c>
      <c r="M306" s="54"/>
      <c r="N306" s="54"/>
      <c r="O306" s="54"/>
      <c r="P306" s="25"/>
      <c r="Q306" s="25"/>
      <c r="R306" s="25"/>
      <c r="S306" s="25">
        <v>0</v>
      </c>
      <c r="T306" s="25"/>
      <c r="U306" s="25">
        <v>0</v>
      </c>
      <c r="V306" s="61">
        <v>69</v>
      </c>
      <c r="W306" s="61">
        <v>235</v>
      </c>
      <c r="X306" s="61">
        <v>1155</v>
      </c>
      <c r="Y306" s="21" t="s">
        <v>1007</v>
      </c>
      <c r="Z306" s="21" t="s">
        <v>1046</v>
      </c>
      <c r="AA306" s="21"/>
    </row>
    <row r="307" s="1" customFormat="1" ht="64" customHeight="1" spans="1:27">
      <c r="A307" s="21"/>
      <c r="B307" s="21" t="s">
        <v>1047</v>
      </c>
      <c r="C307" s="21" t="s">
        <v>1048</v>
      </c>
      <c r="D307" s="21" t="s">
        <v>340</v>
      </c>
      <c r="E307" s="21" t="s">
        <v>857</v>
      </c>
      <c r="F307" s="21" t="s">
        <v>88</v>
      </c>
      <c r="G307" s="21" t="s">
        <v>340</v>
      </c>
      <c r="H307" s="20" t="s">
        <v>342</v>
      </c>
      <c r="I307" s="20" t="s">
        <v>343</v>
      </c>
      <c r="J307" s="25">
        <v>13.51</v>
      </c>
      <c r="K307" s="25">
        <v>13.51</v>
      </c>
      <c r="L307" s="25">
        <v>13.51</v>
      </c>
      <c r="M307" s="54"/>
      <c r="N307" s="54"/>
      <c r="O307" s="54"/>
      <c r="P307" s="25"/>
      <c r="Q307" s="54"/>
      <c r="R307" s="25"/>
      <c r="S307" s="25"/>
      <c r="T307" s="25"/>
      <c r="U307" s="25"/>
      <c r="V307" s="61">
        <v>153</v>
      </c>
      <c r="W307" s="61">
        <v>568</v>
      </c>
      <c r="X307" s="61">
        <v>1328</v>
      </c>
      <c r="Y307" s="21" t="s">
        <v>1007</v>
      </c>
      <c r="Z307" s="21" t="s">
        <v>1049</v>
      </c>
      <c r="AA307" s="21"/>
    </row>
    <row r="308" s="1" customFormat="1" ht="64" customHeight="1" spans="1:27">
      <c r="A308" s="21"/>
      <c r="B308" s="21" t="s">
        <v>1050</v>
      </c>
      <c r="C308" s="20" t="s">
        <v>1051</v>
      </c>
      <c r="D308" s="21" t="s">
        <v>340</v>
      </c>
      <c r="E308" s="21" t="s">
        <v>883</v>
      </c>
      <c r="F308" s="21" t="s">
        <v>88</v>
      </c>
      <c r="G308" s="21" t="s">
        <v>340</v>
      </c>
      <c r="H308" s="20" t="s">
        <v>342</v>
      </c>
      <c r="I308" s="20" t="s">
        <v>343</v>
      </c>
      <c r="J308" s="25">
        <v>38.95</v>
      </c>
      <c r="K308" s="25">
        <v>38.95</v>
      </c>
      <c r="L308" s="25">
        <v>38.95</v>
      </c>
      <c r="M308" s="54"/>
      <c r="N308" s="54"/>
      <c r="O308" s="54"/>
      <c r="P308" s="25"/>
      <c r="Q308" s="54"/>
      <c r="R308" s="25"/>
      <c r="S308" s="25"/>
      <c r="T308" s="25"/>
      <c r="U308" s="25"/>
      <c r="V308" s="61">
        <v>40</v>
      </c>
      <c r="W308" s="61">
        <v>210</v>
      </c>
      <c r="X308" s="61">
        <v>560</v>
      </c>
      <c r="Y308" s="21" t="s">
        <v>1007</v>
      </c>
      <c r="Z308" s="21" t="s">
        <v>1052</v>
      </c>
      <c r="AA308" s="21"/>
    </row>
    <row r="309" s="1" customFormat="1" ht="64" customHeight="1" spans="1:27">
      <c r="A309" s="21"/>
      <c r="B309" s="21" t="s">
        <v>1053</v>
      </c>
      <c r="C309" s="21" t="s">
        <v>1054</v>
      </c>
      <c r="D309" s="21" t="s">
        <v>340</v>
      </c>
      <c r="E309" s="21" t="s">
        <v>348</v>
      </c>
      <c r="F309" s="21" t="s">
        <v>88</v>
      </c>
      <c r="G309" s="21" t="s">
        <v>340</v>
      </c>
      <c r="H309" s="20" t="s">
        <v>342</v>
      </c>
      <c r="I309" s="20" t="s">
        <v>343</v>
      </c>
      <c r="J309" s="25">
        <v>6.23</v>
      </c>
      <c r="K309" s="25">
        <v>6.23</v>
      </c>
      <c r="L309" s="25">
        <v>6.23</v>
      </c>
      <c r="M309" s="54"/>
      <c r="N309" s="54"/>
      <c r="O309" s="54"/>
      <c r="P309" s="25"/>
      <c r="Q309" s="54"/>
      <c r="R309" s="25"/>
      <c r="S309" s="25">
        <v>0</v>
      </c>
      <c r="T309" s="25"/>
      <c r="U309" s="25"/>
      <c r="V309" s="61">
        <v>140</v>
      </c>
      <c r="W309" s="61">
        <v>423</v>
      </c>
      <c r="X309" s="61">
        <v>490</v>
      </c>
      <c r="Y309" s="21" t="s">
        <v>1007</v>
      </c>
      <c r="Z309" s="21" t="s">
        <v>1055</v>
      </c>
      <c r="AA309" s="21"/>
    </row>
    <row r="310" s="1" customFormat="1" ht="64" customHeight="1" spans="1:27">
      <c r="A310" s="22"/>
      <c r="B310" s="21" t="s">
        <v>1056</v>
      </c>
      <c r="C310" s="21" t="s">
        <v>1057</v>
      </c>
      <c r="D310" s="21" t="s">
        <v>340</v>
      </c>
      <c r="E310" s="21" t="s">
        <v>477</v>
      </c>
      <c r="F310" s="21" t="s">
        <v>88</v>
      </c>
      <c r="G310" s="21" t="s">
        <v>340</v>
      </c>
      <c r="H310" s="20" t="s">
        <v>342</v>
      </c>
      <c r="I310" s="20" t="s">
        <v>343</v>
      </c>
      <c r="J310" s="25">
        <v>4.68</v>
      </c>
      <c r="K310" s="25">
        <v>4.68</v>
      </c>
      <c r="L310" s="25">
        <v>4.68</v>
      </c>
      <c r="M310" s="54"/>
      <c r="N310" s="54"/>
      <c r="O310" s="54"/>
      <c r="P310" s="25"/>
      <c r="Q310" s="54"/>
      <c r="R310" s="25"/>
      <c r="S310" s="25">
        <v>0</v>
      </c>
      <c r="T310" s="25"/>
      <c r="U310" s="25"/>
      <c r="V310" s="61">
        <v>6</v>
      </c>
      <c r="W310" s="61">
        <v>28</v>
      </c>
      <c r="X310" s="61">
        <v>57</v>
      </c>
      <c r="Y310" s="21" t="s">
        <v>1007</v>
      </c>
      <c r="Z310" s="21" t="s">
        <v>1058</v>
      </c>
      <c r="AA310" s="21"/>
    </row>
    <row r="311" s="1" customFormat="1" ht="64" customHeight="1" spans="1:27">
      <c r="A311" s="21"/>
      <c r="B311" s="21" t="s">
        <v>1059</v>
      </c>
      <c r="C311" s="21" t="s">
        <v>1060</v>
      </c>
      <c r="D311" s="21" t="s">
        <v>340</v>
      </c>
      <c r="E311" s="21" t="s">
        <v>1000</v>
      </c>
      <c r="F311" s="21" t="s">
        <v>88</v>
      </c>
      <c r="G311" s="21" t="s">
        <v>340</v>
      </c>
      <c r="H311" s="20" t="s">
        <v>342</v>
      </c>
      <c r="I311" s="20" t="s">
        <v>343</v>
      </c>
      <c r="J311" s="25">
        <v>20.76</v>
      </c>
      <c r="K311" s="25">
        <v>20.76</v>
      </c>
      <c r="L311" s="25">
        <v>20.76</v>
      </c>
      <c r="M311" s="54"/>
      <c r="N311" s="54"/>
      <c r="O311" s="54"/>
      <c r="P311" s="25"/>
      <c r="Q311" s="54"/>
      <c r="R311" s="25"/>
      <c r="S311" s="25"/>
      <c r="T311" s="25"/>
      <c r="U311" s="25"/>
      <c r="V311" s="61">
        <v>104</v>
      </c>
      <c r="W311" s="61">
        <v>339</v>
      </c>
      <c r="X311" s="61">
        <v>659</v>
      </c>
      <c r="Y311" s="21" t="s">
        <v>1007</v>
      </c>
      <c r="Z311" s="21" t="s">
        <v>1061</v>
      </c>
      <c r="AA311" s="21"/>
    </row>
    <row r="312" s="1" customFormat="1" ht="64" customHeight="1" spans="1:27">
      <c r="A312" s="21"/>
      <c r="B312" s="21" t="s">
        <v>1062</v>
      </c>
      <c r="C312" s="21" t="s">
        <v>1063</v>
      </c>
      <c r="D312" s="21" t="s">
        <v>340</v>
      </c>
      <c r="E312" s="21" t="s">
        <v>341</v>
      </c>
      <c r="F312" s="21" t="s">
        <v>88</v>
      </c>
      <c r="G312" s="21" t="s">
        <v>340</v>
      </c>
      <c r="H312" s="20" t="s">
        <v>342</v>
      </c>
      <c r="I312" s="20" t="s">
        <v>343</v>
      </c>
      <c r="J312" s="25">
        <v>14.54</v>
      </c>
      <c r="K312" s="25">
        <v>14.54</v>
      </c>
      <c r="L312" s="25">
        <v>14.54</v>
      </c>
      <c r="M312" s="54"/>
      <c r="N312" s="54"/>
      <c r="O312" s="54"/>
      <c r="P312" s="25"/>
      <c r="Q312" s="54"/>
      <c r="R312" s="25"/>
      <c r="S312" s="25"/>
      <c r="T312" s="25"/>
      <c r="U312" s="25"/>
      <c r="V312" s="61">
        <v>13</v>
      </c>
      <c r="W312" s="61">
        <v>68</v>
      </c>
      <c r="X312" s="61">
        <v>115</v>
      </c>
      <c r="Y312" s="21" t="s">
        <v>1007</v>
      </c>
      <c r="Z312" s="21" t="s">
        <v>1064</v>
      </c>
      <c r="AA312" s="21"/>
    </row>
    <row r="313" s="1" customFormat="1" ht="64" customHeight="1" spans="1:27">
      <c r="A313" s="21"/>
      <c r="B313" s="21" t="s">
        <v>1065</v>
      </c>
      <c r="C313" s="21" t="s">
        <v>1066</v>
      </c>
      <c r="D313" s="21" t="s">
        <v>340</v>
      </c>
      <c r="E313" s="21" t="s">
        <v>938</v>
      </c>
      <c r="F313" s="21" t="s">
        <v>88</v>
      </c>
      <c r="G313" s="21" t="s">
        <v>340</v>
      </c>
      <c r="H313" s="20" t="s">
        <v>342</v>
      </c>
      <c r="I313" s="20" t="s">
        <v>343</v>
      </c>
      <c r="J313" s="25">
        <v>22.37</v>
      </c>
      <c r="K313" s="25">
        <v>22.37</v>
      </c>
      <c r="L313" s="25">
        <v>22.37</v>
      </c>
      <c r="M313" s="54"/>
      <c r="N313" s="54"/>
      <c r="O313" s="54"/>
      <c r="P313" s="25"/>
      <c r="Q313" s="54"/>
      <c r="R313" s="25"/>
      <c r="S313" s="25"/>
      <c r="T313" s="25"/>
      <c r="U313" s="25"/>
      <c r="V313" s="61">
        <v>54</v>
      </c>
      <c r="W313" s="61">
        <v>172</v>
      </c>
      <c r="X313" s="61">
        <v>319</v>
      </c>
      <c r="Y313" s="21" t="s">
        <v>1007</v>
      </c>
      <c r="Z313" s="21" t="s">
        <v>1067</v>
      </c>
      <c r="AA313" s="21"/>
    </row>
    <row r="314" s="1" customFormat="1" ht="95" customHeight="1" spans="1:27">
      <c r="A314" s="21"/>
      <c r="B314" s="21" t="s">
        <v>1068</v>
      </c>
      <c r="C314" s="21" t="s">
        <v>1069</v>
      </c>
      <c r="D314" s="21" t="s">
        <v>96</v>
      </c>
      <c r="E314" s="21" t="s">
        <v>1070</v>
      </c>
      <c r="F314" s="21" t="s">
        <v>88</v>
      </c>
      <c r="G314" s="21" t="s">
        <v>96</v>
      </c>
      <c r="H314" s="20" t="s">
        <v>1071</v>
      </c>
      <c r="I314" s="20" t="s">
        <v>1072</v>
      </c>
      <c r="J314" s="54">
        <v>15.2</v>
      </c>
      <c r="K314" s="54">
        <v>15.2</v>
      </c>
      <c r="L314" s="54">
        <v>15.2</v>
      </c>
      <c r="M314" s="54"/>
      <c r="N314" s="54"/>
      <c r="O314" s="54"/>
      <c r="P314" s="25"/>
      <c r="Q314" s="25"/>
      <c r="R314" s="25"/>
      <c r="S314" s="25">
        <v>0</v>
      </c>
      <c r="T314" s="25"/>
      <c r="U314" s="25">
        <v>0</v>
      </c>
      <c r="V314" s="61">
        <v>52</v>
      </c>
      <c r="W314" s="61">
        <v>137</v>
      </c>
      <c r="X314" s="61">
        <v>458</v>
      </c>
      <c r="Y314" s="21" t="s">
        <v>1007</v>
      </c>
      <c r="Z314" s="21" t="s">
        <v>1073</v>
      </c>
      <c r="AA314" s="21"/>
    </row>
    <row r="315" s="1" customFormat="1" ht="84" customHeight="1" spans="1:27">
      <c r="A315" s="21"/>
      <c r="B315" s="21" t="s">
        <v>1074</v>
      </c>
      <c r="C315" s="21" t="s">
        <v>1075</v>
      </c>
      <c r="D315" s="21" t="s">
        <v>96</v>
      </c>
      <c r="E315" s="21" t="s">
        <v>1076</v>
      </c>
      <c r="F315" s="21" t="s">
        <v>88</v>
      </c>
      <c r="G315" s="21" t="s">
        <v>96</v>
      </c>
      <c r="H315" s="20" t="s">
        <v>1071</v>
      </c>
      <c r="I315" s="20" t="s">
        <v>1072</v>
      </c>
      <c r="J315" s="54">
        <v>28.58</v>
      </c>
      <c r="K315" s="54">
        <v>28.58</v>
      </c>
      <c r="L315" s="54">
        <v>28.58</v>
      </c>
      <c r="M315" s="54"/>
      <c r="N315" s="54"/>
      <c r="O315" s="54"/>
      <c r="P315" s="25"/>
      <c r="Q315" s="25"/>
      <c r="R315" s="25"/>
      <c r="S315" s="25"/>
      <c r="T315" s="25"/>
      <c r="U315" s="25"/>
      <c r="V315" s="61">
        <v>20</v>
      </c>
      <c r="W315" s="61">
        <v>78</v>
      </c>
      <c r="X315" s="61">
        <f>210+75</f>
        <v>285</v>
      </c>
      <c r="Y315" s="21" t="s">
        <v>1007</v>
      </c>
      <c r="Z315" s="21" t="s">
        <v>1077</v>
      </c>
      <c r="AA315" s="21"/>
    </row>
    <row r="316" s="1" customFormat="1" ht="64" customHeight="1" spans="1:27">
      <c r="A316" s="21"/>
      <c r="B316" s="21" t="s">
        <v>1078</v>
      </c>
      <c r="C316" s="21" t="s">
        <v>1079</v>
      </c>
      <c r="D316" s="21" t="s">
        <v>96</v>
      </c>
      <c r="E316" s="21" t="s">
        <v>174</v>
      </c>
      <c r="F316" s="21" t="s">
        <v>88</v>
      </c>
      <c r="G316" s="21" t="s">
        <v>96</v>
      </c>
      <c r="H316" s="20" t="s">
        <v>1071</v>
      </c>
      <c r="I316" s="20" t="s">
        <v>1072</v>
      </c>
      <c r="J316" s="54">
        <v>7.6</v>
      </c>
      <c r="K316" s="54">
        <v>7.6</v>
      </c>
      <c r="L316" s="54">
        <v>7.6</v>
      </c>
      <c r="M316" s="54"/>
      <c r="N316" s="54"/>
      <c r="O316" s="54"/>
      <c r="P316" s="25"/>
      <c r="Q316" s="25"/>
      <c r="R316" s="25"/>
      <c r="S316" s="25"/>
      <c r="T316" s="25"/>
      <c r="U316" s="25"/>
      <c r="V316" s="61">
        <v>29</v>
      </c>
      <c r="W316" s="61">
        <v>100</v>
      </c>
      <c r="X316" s="61">
        <v>152</v>
      </c>
      <c r="Y316" s="21" t="s">
        <v>1007</v>
      </c>
      <c r="Z316" s="21" t="s">
        <v>1080</v>
      </c>
      <c r="AA316" s="21"/>
    </row>
    <row r="317" s="1" customFormat="1" ht="64" customHeight="1" spans="1:27">
      <c r="A317" s="21"/>
      <c r="B317" s="21" t="s">
        <v>1081</v>
      </c>
      <c r="C317" s="21" t="s">
        <v>1082</v>
      </c>
      <c r="D317" s="21" t="s">
        <v>96</v>
      </c>
      <c r="E317" s="21" t="s">
        <v>174</v>
      </c>
      <c r="F317" s="21" t="s">
        <v>88</v>
      </c>
      <c r="G317" s="21" t="s">
        <v>96</v>
      </c>
      <c r="H317" s="20" t="s">
        <v>1071</v>
      </c>
      <c r="I317" s="20" t="s">
        <v>1072</v>
      </c>
      <c r="J317" s="54">
        <v>12.14</v>
      </c>
      <c r="K317" s="54">
        <v>12.14</v>
      </c>
      <c r="L317" s="54">
        <v>12.14</v>
      </c>
      <c r="M317" s="54"/>
      <c r="N317" s="54"/>
      <c r="O317" s="54"/>
      <c r="P317" s="25"/>
      <c r="Q317" s="25"/>
      <c r="R317" s="25"/>
      <c r="S317" s="25">
        <v>0</v>
      </c>
      <c r="T317" s="25"/>
      <c r="U317" s="25"/>
      <c r="V317" s="61">
        <v>26</v>
      </c>
      <c r="W317" s="61">
        <v>100</v>
      </c>
      <c r="X317" s="61">
        <v>140</v>
      </c>
      <c r="Y317" s="21" t="s">
        <v>1007</v>
      </c>
      <c r="Z317" s="21" t="s">
        <v>1083</v>
      </c>
      <c r="AA317" s="21"/>
    </row>
    <row r="318" s="1" customFormat="1" ht="98" customHeight="1" spans="1:27">
      <c r="A318" s="21"/>
      <c r="B318" s="21" t="s">
        <v>1084</v>
      </c>
      <c r="C318" s="21" t="s">
        <v>1085</v>
      </c>
      <c r="D318" s="21" t="s">
        <v>96</v>
      </c>
      <c r="E318" s="21" t="s">
        <v>174</v>
      </c>
      <c r="F318" s="21" t="s">
        <v>88</v>
      </c>
      <c r="G318" s="21" t="s">
        <v>96</v>
      </c>
      <c r="H318" s="20" t="s">
        <v>1071</v>
      </c>
      <c r="I318" s="20" t="s">
        <v>1072</v>
      </c>
      <c r="J318" s="54">
        <v>49.01</v>
      </c>
      <c r="K318" s="54">
        <v>49.01</v>
      </c>
      <c r="L318" s="54">
        <v>49.01</v>
      </c>
      <c r="M318" s="54"/>
      <c r="N318" s="54"/>
      <c r="O318" s="54"/>
      <c r="P318" s="25"/>
      <c r="Q318" s="25"/>
      <c r="R318" s="25"/>
      <c r="S318" s="25">
        <v>0</v>
      </c>
      <c r="T318" s="25"/>
      <c r="U318" s="25"/>
      <c r="V318" s="61">
        <v>17</v>
      </c>
      <c r="W318" s="61">
        <v>65</v>
      </c>
      <c r="X318" s="61">
        <v>65</v>
      </c>
      <c r="Y318" s="21" t="s">
        <v>1007</v>
      </c>
      <c r="Z318" s="21" t="s">
        <v>1086</v>
      </c>
      <c r="AA318" s="21"/>
    </row>
    <row r="319" s="1" customFormat="1" ht="92" customHeight="1" spans="1:27">
      <c r="A319" s="21"/>
      <c r="B319" s="21" t="s">
        <v>1087</v>
      </c>
      <c r="C319" s="21" t="s">
        <v>1088</v>
      </c>
      <c r="D319" s="21" t="s">
        <v>96</v>
      </c>
      <c r="E319" s="21" t="s">
        <v>738</v>
      </c>
      <c r="F319" s="21" t="s">
        <v>88</v>
      </c>
      <c r="G319" s="21" t="s">
        <v>96</v>
      </c>
      <c r="H319" s="20" t="s">
        <v>1071</v>
      </c>
      <c r="I319" s="20" t="s">
        <v>1072</v>
      </c>
      <c r="J319" s="25">
        <v>27.44</v>
      </c>
      <c r="K319" s="25">
        <v>27.44</v>
      </c>
      <c r="L319" s="25">
        <v>27.44</v>
      </c>
      <c r="M319" s="54"/>
      <c r="N319" s="54"/>
      <c r="O319" s="54"/>
      <c r="P319" s="25"/>
      <c r="Q319" s="25"/>
      <c r="R319" s="25"/>
      <c r="S319" s="25">
        <v>0</v>
      </c>
      <c r="T319" s="25"/>
      <c r="U319" s="25"/>
      <c r="V319" s="61">
        <f>11+12+23</f>
        <v>46</v>
      </c>
      <c r="W319" s="61">
        <v>42</v>
      </c>
      <c r="X319" s="61">
        <v>319</v>
      </c>
      <c r="Y319" s="21" t="s">
        <v>1007</v>
      </c>
      <c r="Z319" s="21" t="s">
        <v>1089</v>
      </c>
      <c r="AA319" s="21"/>
    </row>
    <row r="320" s="1" customFormat="1" ht="79" customHeight="1" spans="1:27">
      <c r="A320" s="21"/>
      <c r="B320" s="21" t="s">
        <v>1090</v>
      </c>
      <c r="C320" s="21" t="s">
        <v>1091</v>
      </c>
      <c r="D320" s="21" t="s">
        <v>96</v>
      </c>
      <c r="E320" s="21" t="s">
        <v>901</v>
      </c>
      <c r="F320" s="21" t="s">
        <v>88</v>
      </c>
      <c r="G320" s="21" t="s">
        <v>96</v>
      </c>
      <c r="H320" s="20" t="s">
        <v>1071</v>
      </c>
      <c r="I320" s="20" t="s">
        <v>1072</v>
      </c>
      <c r="J320" s="54">
        <v>13.02</v>
      </c>
      <c r="K320" s="54">
        <v>13.02</v>
      </c>
      <c r="L320" s="54">
        <v>13.02</v>
      </c>
      <c r="M320" s="54"/>
      <c r="N320" s="54"/>
      <c r="O320" s="54"/>
      <c r="P320" s="25"/>
      <c r="Q320" s="25"/>
      <c r="R320" s="25"/>
      <c r="S320" s="25">
        <v>0</v>
      </c>
      <c r="T320" s="25"/>
      <c r="U320" s="25"/>
      <c r="V320" s="61">
        <v>48</v>
      </c>
      <c r="W320" s="61">
        <v>198</v>
      </c>
      <c r="X320" s="61">
        <v>285</v>
      </c>
      <c r="Y320" s="21" t="s">
        <v>1007</v>
      </c>
      <c r="Z320" s="21" t="s">
        <v>1092</v>
      </c>
      <c r="AA320" s="21"/>
    </row>
    <row r="321" s="1" customFormat="1" ht="95" customHeight="1" spans="1:27">
      <c r="A321" s="21"/>
      <c r="B321" s="21" t="s">
        <v>1093</v>
      </c>
      <c r="C321" s="21" t="s">
        <v>1094</v>
      </c>
      <c r="D321" s="21" t="s">
        <v>96</v>
      </c>
      <c r="E321" s="21" t="s">
        <v>1095</v>
      </c>
      <c r="F321" s="21" t="s">
        <v>88</v>
      </c>
      <c r="G321" s="21" t="s">
        <v>96</v>
      </c>
      <c r="H321" s="20" t="s">
        <v>1071</v>
      </c>
      <c r="I321" s="20" t="s">
        <v>1072</v>
      </c>
      <c r="J321" s="54">
        <v>27.95</v>
      </c>
      <c r="K321" s="54">
        <v>27.95</v>
      </c>
      <c r="L321" s="54">
        <v>27.95</v>
      </c>
      <c r="M321" s="54"/>
      <c r="N321" s="54"/>
      <c r="O321" s="54"/>
      <c r="P321" s="25"/>
      <c r="Q321" s="25"/>
      <c r="R321" s="25"/>
      <c r="S321" s="25">
        <v>0</v>
      </c>
      <c r="T321" s="25"/>
      <c r="U321" s="25"/>
      <c r="V321" s="61">
        <v>5</v>
      </c>
      <c r="W321" s="21">
        <v>658</v>
      </c>
      <c r="X321" s="61">
        <v>93</v>
      </c>
      <c r="Y321" s="21" t="s">
        <v>1007</v>
      </c>
      <c r="Z321" s="21" t="s">
        <v>1096</v>
      </c>
      <c r="AA321" s="21"/>
    </row>
    <row r="322" s="1" customFormat="1" ht="64" customHeight="1" spans="1:27">
      <c r="A322" s="21"/>
      <c r="B322" s="21" t="s">
        <v>1097</v>
      </c>
      <c r="C322" s="21" t="s">
        <v>1098</v>
      </c>
      <c r="D322" s="21" t="s">
        <v>96</v>
      </c>
      <c r="E322" s="21" t="s">
        <v>1099</v>
      </c>
      <c r="F322" s="21" t="s">
        <v>88</v>
      </c>
      <c r="G322" s="21" t="s">
        <v>96</v>
      </c>
      <c r="H322" s="20" t="s">
        <v>1071</v>
      </c>
      <c r="I322" s="20" t="s">
        <v>1072</v>
      </c>
      <c r="J322" s="54">
        <v>7.03</v>
      </c>
      <c r="K322" s="54">
        <v>7.03</v>
      </c>
      <c r="L322" s="54">
        <v>7.03</v>
      </c>
      <c r="M322" s="54"/>
      <c r="N322" s="54"/>
      <c r="O322" s="54"/>
      <c r="P322" s="25"/>
      <c r="Q322" s="25"/>
      <c r="R322" s="25"/>
      <c r="S322" s="25"/>
      <c r="T322" s="25"/>
      <c r="U322" s="25"/>
      <c r="V322" s="61">
        <v>4</v>
      </c>
      <c r="W322" s="21">
        <v>245</v>
      </c>
      <c r="X322" s="61">
        <v>16</v>
      </c>
      <c r="Y322" s="21" t="s">
        <v>1007</v>
      </c>
      <c r="Z322" s="21" t="s">
        <v>1100</v>
      </c>
      <c r="AA322" s="21"/>
    </row>
    <row r="323" s="1" customFormat="1" ht="64" customHeight="1" spans="1:27">
      <c r="A323" s="21"/>
      <c r="B323" s="21" t="s">
        <v>1101</v>
      </c>
      <c r="C323" s="21" t="s">
        <v>1102</v>
      </c>
      <c r="D323" s="21" t="s">
        <v>96</v>
      </c>
      <c r="E323" s="21" t="s">
        <v>634</v>
      </c>
      <c r="F323" s="21" t="s">
        <v>88</v>
      </c>
      <c r="G323" s="21" t="s">
        <v>96</v>
      </c>
      <c r="H323" s="20" t="s">
        <v>1071</v>
      </c>
      <c r="I323" s="20" t="s">
        <v>1072</v>
      </c>
      <c r="J323" s="54">
        <v>7.73</v>
      </c>
      <c r="K323" s="54">
        <v>7.73</v>
      </c>
      <c r="L323" s="54">
        <v>7.73</v>
      </c>
      <c r="M323" s="54"/>
      <c r="N323" s="54"/>
      <c r="O323" s="54"/>
      <c r="P323" s="25"/>
      <c r="Q323" s="25"/>
      <c r="R323" s="25"/>
      <c r="S323" s="25">
        <v>0</v>
      </c>
      <c r="T323" s="25"/>
      <c r="U323" s="25">
        <v>0</v>
      </c>
      <c r="V323" s="61">
        <v>17</v>
      </c>
      <c r="W323" s="21">
        <v>455</v>
      </c>
      <c r="X323" s="61">
        <v>135</v>
      </c>
      <c r="Y323" s="21" t="s">
        <v>1007</v>
      </c>
      <c r="Z323" s="21" t="s">
        <v>1103</v>
      </c>
      <c r="AA323" s="21"/>
    </row>
    <row r="324" s="1" customFormat="1" ht="64" customHeight="1" spans="1:27">
      <c r="A324" s="21"/>
      <c r="B324" s="21" t="s">
        <v>1104</v>
      </c>
      <c r="C324" s="21" t="s">
        <v>1105</v>
      </c>
      <c r="D324" s="21" t="s">
        <v>96</v>
      </c>
      <c r="E324" s="21" t="s">
        <v>215</v>
      </c>
      <c r="F324" s="21" t="s">
        <v>88</v>
      </c>
      <c r="G324" s="21" t="s">
        <v>96</v>
      </c>
      <c r="H324" s="20" t="s">
        <v>1071</v>
      </c>
      <c r="I324" s="20" t="s">
        <v>1072</v>
      </c>
      <c r="J324" s="54">
        <v>5.99</v>
      </c>
      <c r="K324" s="54">
        <v>5.99</v>
      </c>
      <c r="L324" s="54">
        <v>5.99</v>
      </c>
      <c r="M324" s="54"/>
      <c r="N324" s="54"/>
      <c r="O324" s="54"/>
      <c r="P324" s="25"/>
      <c r="Q324" s="25"/>
      <c r="R324" s="25"/>
      <c r="S324" s="25"/>
      <c r="T324" s="25"/>
      <c r="U324" s="25"/>
      <c r="V324" s="61">
        <v>71</v>
      </c>
      <c r="W324" s="61">
        <v>178</v>
      </c>
      <c r="X324" s="61">
        <v>180</v>
      </c>
      <c r="Y324" s="21" t="s">
        <v>1007</v>
      </c>
      <c r="Z324" s="21" t="s">
        <v>1106</v>
      </c>
      <c r="AA324" s="21"/>
    </row>
    <row r="325" s="1" customFormat="1" ht="64" customHeight="1" spans="1:27">
      <c r="A325" s="21"/>
      <c r="B325" s="21" t="s">
        <v>1107</v>
      </c>
      <c r="C325" s="21" t="s">
        <v>1108</v>
      </c>
      <c r="D325" s="21" t="s">
        <v>96</v>
      </c>
      <c r="E325" s="21" t="s">
        <v>97</v>
      </c>
      <c r="F325" s="21" t="s">
        <v>88</v>
      </c>
      <c r="G325" s="21" t="s">
        <v>96</v>
      </c>
      <c r="H325" s="20" t="s">
        <v>1071</v>
      </c>
      <c r="I325" s="20" t="s">
        <v>1072</v>
      </c>
      <c r="J325" s="54">
        <v>5.71</v>
      </c>
      <c r="K325" s="54">
        <v>5.71</v>
      </c>
      <c r="L325" s="54">
        <v>5.71</v>
      </c>
      <c r="M325" s="54"/>
      <c r="N325" s="54"/>
      <c r="O325" s="54"/>
      <c r="P325" s="25"/>
      <c r="Q325" s="25"/>
      <c r="R325" s="25"/>
      <c r="S325" s="25">
        <v>0</v>
      </c>
      <c r="T325" s="25"/>
      <c r="U325" s="25">
        <v>0</v>
      </c>
      <c r="V325" s="61">
        <v>10</v>
      </c>
      <c r="W325" s="61">
        <v>25</v>
      </c>
      <c r="X325" s="61">
        <v>120</v>
      </c>
      <c r="Y325" s="21" t="s">
        <v>1007</v>
      </c>
      <c r="Z325" s="21" t="s">
        <v>1109</v>
      </c>
      <c r="AA325" s="21"/>
    </row>
    <row r="326" s="1" customFormat="1" ht="64" customHeight="1" spans="1:27">
      <c r="A326" s="21"/>
      <c r="B326" s="21" t="s">
        <v>1110</v>
      </c>
      <c r="C326" s="21" t="s">
        <v>1111</v>
      </c>
      <c r="D326" s="21" t="s">
        <v>96</v>
      </c>
      <c r="E326" s="21" t="s">
        <v>735</v>
      </c>
      <c r="F326" s="21" t="s">
        <v>88</v>
      </c>
      <c r="G326" s="21" t="s">
        <v>96</v>
      </c>
      <c r="H326" s="20" t="s">
        <v>1071</v>
      </c>
      <c r="I326" s="20" t="s">
        <v>1072</v>
      </c>
      <c r="J326" s="54">
        <v>5.58</v>
      </c>
      <c r="K326" s="54">
        <v>5.58</v>
      </c>
      <c r="L326" s="54">
        <v>5.58</v>
      </c>
      <c r="M326" s="54"/>
      <c r="N326" s="54"/>
      <c r="O326" s="54"/>
      <c r="P326" s="25"/>
      <c r="Q326" s="25"/>
      <c r="R326" s="25"/>
      <c r="S326" s="25"/>
      <c r="T326" s="25"/>
      <c r="U326" s="25"/>
      <c r="V326" s="61">
        <v>7</v>
      </c>
      <c r="W326" s="61">
        <v>23</v>
      </c>
      <c r="X326" s="61">
        <v>145</v>
      </c>
      <c r="Y326" s="21" t="s">
        <v>1007</v>
      </c>
      <c r="Z326" s="21" t="s">
        <v>1112</v>
      </c>
      <c r="AA326" s="21"/>
    </row>
    <row r="327" s="1" customFormat="1" ht="64" customHeight="1" spans="1:27">
      <c r="A327" s="21"/>
      <c r="B327" s="21" t="s">
        <v>1113</v>
      </c>
      <c r="C327" s="21" t="s">
        <v>1114</v>
      </c>
      <c r="D327" s="21" t="s">
        <v>186</v>
      </c>
      <c r="E327" s="21" t="s">
        <v>1115</v>
      </c>
      <c r="F327" s="21" t="s">
        <v>88</v>
      </c>
      <c r="G327" s="21" t="s">
        <v>186</v>
      </c>
      <c r="H327" s="20" t="s">
        <v>234</v>
      </c>
      <c r="I327" s="20" t="s">
        <v>1116</v>
      </c>
      <c r="J327" s="25">
        <v>14.39</v>
      </c>
      <c r="K327" s="25">
        <v>14.39</v>
      </c>
      <c r="L327" s="25">
        <v>14.39</v>
      </c>
      <c r="M327" s="54"/>
      <c r="N327" s="54"/>
      <c r="O327" s="54"/>
      <c r="P327" s="25"/>
      <c r="Q327" s="54"/>
      <c r="R327" s="25"/>
      <c r="S327" s="25">
        <v>0</v>
      </c>
      <c r="T327" s="25"/>
      <c r="U327" s="25"/>
      <c r="V327" s="61">
        <v>59</v>
      </c>
      <c r="W327" s="61">
        <v>186</v>
      </c>
      <c r="X327" s="61">
        <v>452</v>
      </c>
      <c r="Y327" s="21" t="s">
        <v>1007</v>
      </c>
      <c r="Z327" s="21" t="s">
        <v>1117</v>
      </c>
      <c r="AA327" s="21"/>
    </row>
    <row r="328" s="1" customFormat="1" ht="64" customHeight="1" spans="1:27">
      <c r="A328" s="21"/>
      <c r="B328" s="21" t="s">
        <v>1118</v>
      </c>
      <c r="C328" s="21" t="s">
        <v>1119</v>
      </c>
      <c r="D328" s="21" t="s">
        <v>186</v>
      </c>
      <c r="E328" s="21" t="s">
        <v>233</v>
      </c>
      <c r="F328" s="21" t="s">
        <v>88</v>
      </c>
      <c r="G328" s="21" t="s">
        <v>186</v>
      </c>
      <c r="H328" s="20" t="s">
        <v>234</v>
      </c>
      <c r="I328" s="20" t="s">
        <v>1116</v>
      </c>
      <c r="J328" s="25">
        <v>10.15</v>
      </c>
      <c r="K328" s="25">
        <v>10.15</v>
      </c>
      <c r="L328" s="25">
        <v>10.15</v>
      </c>
      <c r="M328" s="54"/>
      <c r="N328" s="54"/>
      <c r="O328" s="54"/>
      <c r="P328" s="25"/>
      <c r="Q328" s="54"/>
      <c r="R328" s="25"/>
      <c r="S328" s="25">
        <v>0</v>
      </c>
      <c r="T328" s="25"/>
      <c r="U328" s="25"/>
      <c r="V328" s="61">
        <v>31</v>
      </c>
      <c r="W328" s="61">
        <v>71</v>
      </c>
      <c r="X328" s="61">
        <v>334</v>
      </c>
      <c r="Y328" s="21" t="s">
        <v>1007</v>
      </c>
      <c r="Z328" s="21" t="s">
        <v>1120</v>
      </c>
      <c r="AA328" s="21"/>
    </row>
    <row r="329" s="1" customFormat="1" ht="150" customHeight="1" spans="1:27">
      <c r="A329" s="21"/>
      <c r="B329" s="21" t="s">
        <v>1121</v>
      </c>
      <c r="C329" s="21" t="s">
        <v>1122</v>
      </c>
      <c r="D329" s="21" t="s">
        <v>186</v>
      </c>
      <c r="E329" s="21" t="s">
        <v>187</v>
      </c>
      <c r="F329" s="21" t="s">
        <v>88</v>
      </c>
      <c r="G329" s="21" t="s">
        <v>186</v>
      </c>
      <c r="H329" s="20" t="s">
        <v>234</v>
      </c>
      <c r="I329" s="20" t="s">
        <v>1116</v>
      </c>
      <c r="J329" s="54">
        <v>35.24</v>
      </c>
      <c r="K329" s="54">
        <v>35.24</v>
      </c>
      <c r="L329" s="54">
        <v>35.24</v>
      </c>
      <c r="M329" s="54"/>
      <c r="N329" s="54"/>
      <c r="O329" s="54"/>
      <c r="P329" s="25"/>
      <c r="Q329" s="54"/>
      <c r="R329" s="25"/>
      <c r="S329" s="25"/>
      <c r="T329" s="25"/>
      <c r="U329" s="25"/>
      <c r="V329" s="61">
        <v>86</v>
      </c>
      <c r="W329" s="61">
        <v>274</v>
      </c>
      <c r="X329" s="61">
        <v>440</v>
      </c>
      <c r="Y329" s="21" t="s">
        <v>1007</v>
      </c>
      <c r="Z329" s="21" t="s">
        <v>1123</v>
      </c>
      <c r="AA329" s="21"/>
    </row>
    <row r="330" s="1" customFormat="1" ht="64" customHeight="1" spans="1:27">
      <c r="A330" s="21"/>
      <c r="B330" s="21" t="s">
        <v>1124</v>
      </c>
      <c r="C330" s="21" t="s">
        <v>1125</v>
      </c>
      <c r="D330" s="21" t="s">
        <v>186</v>
      </c>
      <c r="E330" s="21" t="s">
        <v>511</v>
      </c>
      <c r="F330" s="21" t="s">
        <v>88</v>
      </c>
      <c r="G330" s="21" t="s">
        <v>186</v>
      </c>
      <c r="H330" s="20" t="s">
        <v>234</v>
      </c>
      <c r="I330" s="20" t="s">
        <v>1116</v>
      </c>
      <c r="J330" s="25">
        <v>8.67</v>
      </c>
      <c r="K330" s="25">
        <v>8.67</v>
      </c>
      <c r="L330" s="25">
        <v>8.67</v>
      </c>
      <c r="M330" s="54"/>
      <c r="N330" s="54"/>
      <c r="O330" s="54"/>
      <c r="P330" s="25"/>
      <c r="Q330" s="54"/>
      <c r="R330" s="25"/>
      <c r="S330" s="25">
        <v>0</v>
      </c>
      <c r="T330" s="25"/>
      <c r="U330" s="25">
        <v>0</v>
      </c>
      <c r="V330" s="61">
        <v>66</v>
      </c>
      <c r="W330" s="61">
        <v>210</v>
      </c>
      <c r="X330" s="61">
        <v>480</v>
      </c>
      <c r="Y330" s="21" t="s">
        <v>1007</v>
      </c>
      <c r="Z330" s="21" t="s">
        <v>1126</v>
      </c>
      <c r="AA330" s="21"/>
    </row>
    <row r="331" s="1" customFormat="1" ht="138" customHeight="1" spans="1:27">
      <c r="A331" s="21"/>
      <c r="B331" s="21" t="s">
        <v>1127</v>
      </c>
      <c r="C331" s="21" t="s">
        <v>1128</v>
      </c>
      <c r="D331" s="21" t="s">
        <v>186</v>
      </c>
      <c r="E331" s="21" t="s">
        <v>206</v>
      </c>
      <c r="F331" s="21" t="s">
        <v>88</v>
      </c>
      <c r="G331" s="21" t="s">
        <v>186</v>
      </c>
      <c r="H331" s="20" t="s">
        <v>234</v>
      </c>
      <c r="I331" s="20" t="s">
        <v>1116</v>
      </c>
      <c r="J331" s="54">
        <v>30.67</v>
      </c>
      <c r="K331" s="54">
        <v>30.67</v>
      </c>
      <c r="L331" s="54">
        <v>30.67</v>
      </c>
      <c r="M331" s="54"/>
      <c r="N331" s="54"/>
      <c r="O331" s="54"/>
      <c r="P331" s="25"/>
      <c r="Q331" s="54"/>
      <c r="R331" s="25"/>
      <c r="S331" s="25"/>
      <c r="T331" s="25"/>
      <c r="U331" s="25"/>
      <c r="V331" s="61">
        <v>190</v>
      </c>
      <c r="W331" s="61">
        <v>390</v>
      </c>
      <c r="X331" s="61">
        <v>830</v>
      </c>
      <c r="Y331" s="21" t="s">
        <v>1007</v>
      </c>
      <c r="Z331" s="21" t="s">
        <v>1129</v>
      </c>
      <c r="AA331" s="21"/>
    </row>
    <row r="332" s="1" customFormat="1" ht="120" customHeight="1" spans="1:27">
      <c r="A332" s="21"/>
      <c r="B332" s="21" t="s">
        <v>1130</v>
      </c>
      <c r="C332" s="21" t="s">
        <v>1131</v>
      </c>
      <c r="D332" s="21" t="s">
        <v>186</v>
      </c>
      <c r="E332" s="21" t="s">
        <v>851</v>
      </c>
      <c r="F332" s="21" t="s">
        <v>88</v>
      </c>
      <c r="G332" s="21" t="s">
        <v>186</v>
      </c>
      <c r="H332" s="20" t="s">
        <v>234</v>
      </c>
      <c r="I332" s="20" t="s">
        <v>1116</v>
      </c>
      <c r="J332" s="54">
        <v>11.61</v>
      </c>
      <c r="K332" s="54">
        <v>11.61</v>
      </c>
      <c r="L332" s="54">
        <v>11.61</v>
      </c>
      <c r="M332" s="54"/>
      <c r="N332" s="54"/>
      <c r="O332" s="54"/>
      <c r="P332" s="25"/>
      <c r="Q332" s="54"/>
      <c r="R332" s="25"/>
      <c r="S332" s="25"/>
      <c r="T332" s="25"/>
      <c r="U332" s="25"/>
      <c r="V332" s="61">
        <v>122</v>
      </c>
      <c r="W332" s="61">
        <v>333</v>
      </c>
      <c r="X332" s="61">
        <v>405</v>
      </c>
      <c r="Y332" s="21" t="s">
        <v>1007</v>
      </c>
      <c r="Z332" s="21" t="s">
        <v>1132</v>
      </c>
      <c r="AA332" s="21"/>
    </row>
    <row r="333" s="1" customFormat="1" ht="87" customHeight="1" spans="1:27">
      <c r="A333" s="21"/>
      <c r="B333" s="21" t="s">
        <v>1133</v>
      </c>
      <c r="C333" s="21" t="s">
        <v>1134</v>
      </c>
      <c r="D333" s="21" t="s">
        <v>186</v>
      </c>
      <c r="E333" s="21" t="s">
        <v>250</v>
      </c>
      <c r="F333" s="21" t="s">
        <v>88</v>
      </c>
      <c r="G333" s="21" t="s">
        <v>186</v>
      </c>
      <c r="H333" s="20" t="s">
        <v>234</v>
      </c>
      <c r="I333" s="20" t="s">
        <v>1116</v>
      </c>
      <c r="J333" s="25">
        <v>9.31</v>
      </c>
      <c r="K333" s="25">
        <v>9.31</v>
      </c>
      <c r="L333" s="25">
        <v>9.31</v>
      </c>
      <c r="M333" s="54"/>
      <c r="N333" s="54"/>
      <c r="O333" s="54"/>
      <c r="P333" s="25"/>
      <c r="Q333" s="54"/>
      <c r="R333" s="25"/>
      <c r="S333" s="25">
        <v>0</v>
      </c>
      <c r="T333" s="25"/>
      <c r="U333" s="25"/>
      <c r="V333" s="35">
        <v>29</v>
      </c>
      <c r="W333" s="35">
        <v>68</v>
      </c>
      <c r="X333" s="35">
        <v>78</v>
      </c>
      <c r="Y333" s="21" t="s">
        <v>1007</v>
      </c>
      <c r="Z333" s="21" t="s">
        <v>1135</v>
      </c>
      <c r="AA333" s="21"/>
    </row>
    <row r="334" s="1" customFormat="1" ht="92" customHeight="1" spans="1:27">
      <c r="A334" s="21"/>
      <c r="B334" s="21" t="s">
        <v>1136</v>
      </c>
      <c r="C334" s="21" t="s">
        <v>1137</v>
      </c>
      <c r="D334" s="21" t="s">
        <v>186</v>
      </c>
      <c r="E334" s="21" t="s">
        <v>300</v>
      </c>
      <c r="F334" s="21" t="s">
        <v>88</v>
      </c>
      <c r="G334" s="21" t="s">
        <v>186</v>
      </c>
      <c r="H334" s="20" t="s">
        <v>234</v>
      </c>
      <c r="I334" s="20" t="s">
        <v>1116</v>
      </c>
      <c r="J334" s="25">
        <v>6.59</v>
      </c>
      <c r="K334" s="25">
        <v>6.59</v>
      </c>
      <c r="L334" s="25">
        <v>6.59</v>
      </c>
      <c r="M334" s="54"/>
      <c r="N334" s="54"/>
      <c r="O334" s="54"/>
      <c r="P334" s="25"/>
      <c r="Q334" s="54"/>
      <c r="R334" s="25"/>
      <c r="S334" s="25">
        <v>0</v>
      </c>
      <c r="T334" s="25"/>
      <c r="U334" s="25"/>
      <c r="V334" s="61">
        <v>82</v>
      </c>
      <c r="W334" s="61">
        <v>223</v>
      </c>
      <c r="X334" s="61">
        <v>360</v>
      </c>
      <c r="Y334" s="21" t="s">
        <v>1007</v>
      </c>
      <c r="Z334" s="21" t="s">
        <v>1138</v>
      </c>
      <c r="AA334" s="21"/>
    </row>
    <row r="335" s="1" customFormat="1" ht="64" customHeight="1" spans="1:27">
      <c r="A335" s="21"/>
      <c r="B335" s="21" t="s">
        <v>1139</v>
      </c>
      <c r="C335" s="21" t="s">
        <v>1140</v>
      </c>
      <c r="D335" s="21" t="s">
        <v>327</v>
      </c>
      <c r="E335" s="21" t="s">
        <v>883</v>
      </c>
      <c r="F335" s="21" t="s">
        <v>88</v>
      </c>
      <c r="G335" s="21" t="s">
        <v>327</v>
      </c>
      <c r="H335" s="20" t="s">
        <v>353</v>
      </c>
      <c r="I335" s="20" t="s">
        <v>354</v>
      </c>
      <c r="J335" s="54">
        <v>9.6</v>
      </c>
      <c r="K335" s="54">
        <v>9.6</v>
      </c>
      <c r="L335" s="54">
        <v>9.6</v>
      </c>
      <c r="M335" s="54"/>
      <c r="N335" s="54"/>
      <c r="O335" s="54"/>
      <c r="P335" s="25"/>
      <c r="Q335" s="54"/>
      <c r="R335" s="25"/>
      <c r="S335" s="25"/>
      <c r="T335" s="25"/>
      <c r="U335" s="25"/>
      <c r="V335" s="61">
        <v>25</v>
      </c>
      <c r="W335" s="61">
        <v>87</v>
      </c>
      <c r="X335" s="61">
        <v>180</v>
      </c>
      <c r="Y335" s="21" t="s">
        <v>1007</v>
      </c>
      <c r="Z335" s="21" t="s">
        <v>1141</v>
      </c>
      <c r="AA335" s="21"/>
    </row>
    <row r="336" s="1" customFormat="1" ht="64" customHeight="1" spans="1:27">
      <c r="A336" s="21"/>
      <c r="B336" s="21" t="s">
        <v>1142</v>
      </c>
      <c r="C336" s="21" t="s">
        <v>1143</v>
      </c>
      <c r="D336" s="21" t="s">
        <v>327</v>
      </c>
      <c r="E336" s="21" t="s">
        <v>1144</v>
      </c>
      <c r="F336" s="21" t="s">
        <v>88</v>
      </c>
      <c r="G336" s="21" t="s">
        <v>327</v>
      </c>
      <c r="H336" s="20" t="s">
        <v>353</v>
      </c>
      <c r="I336" s="20" t="s">
        <v>354</v>
      </c>
      <c r="J336" s="25">
        <v>44.17</v>
      </c>
      <c r="K336" s="25">
        <v>44.17</v>
      </c>
      <c r="L336" s="25">
        <v>44.17</v>
      </c>
      <c r="M336" s="54"/>
      <c r="N336" s="54"/>
      <c r="O336" s="54"/>
      <c r="P336" s="25"/>
      <c r="Q336" s="54"/>
      <c r="R336" s="25"/>
      <c r="S336" s="25">
        <v>0</v>
      </c>
      <c r="T336" s="25"/>
      <c r="U336" s="25"/>
      <c r="V336" s="61">
        <v>85</v>
      </c>
      <c r="W336" s="61">
        <v>305</v>
      </c>
      <c r="X336" s="61">
        <v>528</v>
      </c>
      <c r="Y336" s="21" t="s">
        <v>1007</v>
      </c>
      <c r="Z336" s="21" t="s">
        <v>1145</v>
      </c>
      <c r="AA336" s="21"/>
    </row>
    <row r="337" s="1" customFormat="1" ht="45" customHeight="1" spans="1:27">
      <c r="A337" s="21"/>
      <c r="B337" s="21" t="s">
        <v>1146</v>
      </c>
      <c r="C337" s="21" t="s">
        <v>1147</v>
      </c>
      <c r="D337" s="21" t="s">
        <v>327</v>
      </c>
      <c r="E337" s="21" t="s">
        <v>1148</v>
      </c>
      <c r="F337" s="21" t="s">
        <v>88</v>
      </c>
      <c r="G337" s="21" t="s">
        <v>327</v>
      </c>
      <c r="H337" s="20" t="s">
        <v>353</v>
      </c>
      <c r="I337" s="20" t="s">
        <v>354</v>
      </c>
      <c r="J337" s="25">
        <v>7.61</v>
      </c>
      <c r="K337" s="25">
        <v>7.61</v>
      </c>
      <c r="L337" s="25">
        <v>7.61</v>
      </c>
      <c r="M337" s="54"/>
      <c r="N337" s="54"/>
      <c r="O337" s="54"/>
      <c r="P337" s="25"/>
      <c r="Q337" s="54"/>
      <c r="R337" s="25"/>
      <c r="S337" s="25"/>
      <c r="T337" s="25"/>
      <c r="U337" s="25"/>
      <c r="V337" s="61">
        <v>27</v>
      </c>
      <c r="W337" s="61">
        <v>82</v>
      </c>
      <c r="X337" s="61">
        <v>127</v>
      </c>
      <c r="Y337" s="21" t="s">
        <v>1007</v>
      </c>
      <c r="Z337" s="21" t="s">
        <v>1149</v>
      </c>
      <c r="AA337" s="21"/>
    </row>
    <row r="338" s="1" customFormat="1" ht="45" customHeight="1" spans="1:27">
      <c r="A338" s="21"/>
      <c r="B338" s="21" t="s">
        <v>1150</v>
      </c>
      <c r="C338" s="21" t="s">
        <v>1151</v>
      </c>
      <c r="D338" s="21" t="s">
        <v>327</v>
      </c>
      <c r="E338" s="21" t="s">
        <v>1152</v>
      </c>
      <c r="F338" s="21" t="s">
        <v>88</v>
      </c>
      <c r="G338" s="21" t="s">
        <v>327</v>
      </c>
      <c r="H338" s="20" t="s">
        <v>353</v>
      </c>
      <c r="I338" s="20" t="s">
        <v>354</v>
      </c>
      <c r="J338" s="25">
        <v>9.79</v>
      </c>
      <c r="K338" s="25">
        <v>9.79</v>
      </c>
      <c r="L338" s="25">
        <v>9.79</v>
      </c>
      <c r="M338" s="54"/>
      <c r="N338" s="54"/>
      <c r="O338" s="54"/>
      <c r="P338" s="25"/>
      <c r="Q338" s="54"/>
      <c r="R338" s="25"/>
      <c r="S338" s="25"/>
      <c r="T338" s="25"/>
      <c r="U338" s="25"/>
      <c r="V338" s="61">
        <v>31</v>
      </c>
      <c r="W338" s="61">
        <v>114</v>
      </c>
      <c r="X338" s="61">
        <v>201</v>
      </c>
      <c r="Y338" s="21" t="s">
        <v>1007</v>
      </c>
      <c r="Z338" s="21" t="s">
        <v>1153</v>
      </c>
      <c r="AA338" s="21"/>
    </row>
    <row r="339" s="1" customFormat="1" ht="45" customHeight="1" spans="1:27">
      <c r="A339" s="21"/>
      <c r="B339" s="21" t="s">
        <v>1154</v>
      </c>
      <c r="C339" s="21" t="s">
        <v>1155</v>
      </c>
      <c r="D339" s="21" t="s">
        <v>327</v>
      </c>
      <c r="E339" s="21" t="s">
        <v>352</v>
      </c>
      <c r="F339" s="21" t="s">
        <v>88</v>
      </c>
      <c r="G339" s="21" t="s">
        <v>327</v>
      </c>
      <c r="H339" s="20" t="s">
        <v>353</v>
      </c>
      <c r="I339" s="20" t="s">
        <v>354</v>
      </c>
      <c r="J339" s="25">
        <v>17.25</v>
      </c>
      <c r="K339" s="25">
        <v>17.25</v>
      </c>
      <c r="L339" s="25">
        <v>17.25</v>
      </c>
      <c r="M339" s="54"/>
      <c r="N339" s="54"/>
      <c r="O339" s="54"/>
      <c r="P339" s="25"/>
      <c r="Q339" s="54"/>
      <c r="R339" s="25"/>
      <c r="S339" s="25">
        <v>0</v>
      </c>
      <c r="T339" s="25"/>
      <c r="U339" s="25"/>
      <c r="V339" s="61">
        <v>50</v>
      </c>
      <c r="W339" s="61">
        <v>200</v>
      </c>
      <c r="X339" s="61">
        <v>300</v>
      </c>
      <c r="Y339" s="21" t="s">
        <v>1007</v>
      </c>
      <c r="Z339" s="21" t="s">
        <v>1156</v>
      </c>
      <c r="AA339" s="21"/>
    </row>
    <row r="340" s="1" customFormat="1" ht="45" customHeight="1" spans="1:27">
      <c r="A340" s="21"/>
      <c r="B340" s="21" t="s">
        <v>1157</v>
      </c>
      <c r="C340" s="21" t="s">
        <v>1158</v>
      </c>
      <c r="D340" s="21" t="s">
        <v>327</v>
      </c>
      <c r="E340" s="21" t="s">
        <v>1159</v>
      </c>
      <c r="F340" s="21" t="s">
        <v>88</v>
      </c>
      <c r="G340" s="21" t="s">
        <v>327</v>
      </c>
      <c r="H340" s="20" t="s">
        <v>353</v>
      </c>
      <c r="I340" s="20" t="s">
        <v>354</v>
      </c>
      <c r="J340" s="25">
        <v>2.31</v>
      </c>
      <c r="K340" s="25">
        <v>2.31</v>
      </c>
      <c r="L340" s="25">
        <v>2.31</v>
      </c>
      <c r="M340" s="54"/>
      <c r="N340" s="54"/>
      <c r="O340" s="54"/>
      <c r="P340" s="25"/>
      <c r="Q340" s="54"/>
      <c r="R340" s="25"/>
      <c r="S340" s="25">
        <v>0</v>
      </c>
      <c r="T340" s="25"/>
      <c r="U340" s="25"/>
      <c r="V340" s="61">
        <v>40</v>
      </c>
      <c r="W340" s="61">
        <v>144</v>
      </c>
      <c r="X340" s="61">
        <v>170</v>
      </c>
      <c r="Y340" s="21" t="s">
        <v>1007</v>
      </c>
      <c r="Z340" s="21" t="s">
        <v>1160</v>
      </c>
      <c r="AA340" s="21"/>
    </row>
    <row r="341" s="1" customFormat="1" ht="45" customHeight="1" spans="1:27">
      <c r="A341" s="21"/>
      <c r="B341" s="21" t="s">
        <v>1161</v>
      </c>
      <c r="C341" s="21" t="s">
        <v>1162</v>
      </c>
      <c r="D341" s="21" t="s">
        <v>327</v>
      </c>
      <c r="E341" s="21" t="s">
        <v>1163</v>
      </c>
      <c r="F341" s="21" t="s">
        <v>88</v>
      </c>
      <c r="G341" s="21" t="s">
        <v>327</v>
      </c>
      <c r="H341" s="20" t="s">
        <v>353</v>
      </c>
      <c r="I341" s="20" t="s">
        <v>354</v>
      </c>
      <c r="J341" s="54">
        <v>8.57</v>
      </c>
      <c r="K341" s="54">
        <v>8.57</v>
      </c>
      <c r="L341" s="54">
        <v>8.57</v>
      </c>
      <c r="M341" s="54"/>
      <c r="N341" s="54"/>
      <c r="O341" s="54"/>
      <c r="P341" s="25"/>
      <c r="Q341" s="54"/>
      <c r="R341" s="25"/>
      <c r="S341" s="25">
        <v>0</v>
      </c>
      <c r="T341" s="25"/>
      <c r="U341" s="25"/>
      <c r="V341" s="61">
        <v>29</v>
      </c>
      <c r="W341" s="61">
        <v>102</v>
      </c>
      <c r="X341" s="61">
        <v>273</v>
      </c>
      <c r="Y341" s="21" t="s">
        <v>1007</v>
      </c>
      <c r="Z341" s="21" t="s">
        <v>1164</v>
      </c>
      <c r="AA341" s="21"/>
    </row>
    <row r="342" s="1" customFormat="1" ht="45" customHeight="1" spans="1:27">
      <c r="A342" s="21"/>
      <c r="B342" s="21" t="s">
        <v>1165</v>
      </c>
      <c r="C342" s="21" t="s">
        <v>1166</v>
      </c>
      <c r="D342" s="21" t="s">
        <v>327</v>
      </c>
      <c r="E342" s="21" t="s">
        <v>1167</v>
      </c>
      <c r="F342" s="21" t="s">
        <v>88</v>
      </c>
      <c r="G342" s="21" t="s">
        <v>327</v>
      </c>
      <c r="H342" s="20" t="s">
        <v>353</v>
      </c>
      <c r="I342" s="20" t="s">
        <v>354</v>
      </c>
      <c r="J342" s="25">
        <v>11.06</v>
      </c>
      <c r="K342" s="25">
        <v>11.06</v>
      </c>
      <c r="L342" s="25">
        <v>11.06</v>
      </c>
      <c r="M342" s="54"/>
      <c r="N342" s="54"/>
      <c r="O342" s="54"/>
      <c r="P342" s="25"/>
      <c r="Q342" s="54"/>
      <c r="R342" s="25"/>
      <c r="S342" s="25">
        <v>0</v>
      </c>
      <c r="T342" s="25"/>
      <c r="U342" s="25"/>
      <c r="V342" s="61">
        <v>35</v>
      </c>
      <c r="W342" s="61">
        <v>122</v>
      </c>
      <c r="X342" s="61">
        <v>294</v>
      </c>
      <c r="Y342" s="21" t="s">
        <v>1007</v>
      </c>
      <c r="Z342" s="21" t="s">
        <v>1168</v>
      </c>
      <c r="AA342" s="21"/>
    </row>
    <row r="343" s="1" customFormat="1" ht="45" customHeight="1" spans="1:27">
      <c r="A343" s="21"/>
      <c r="B343" s="21" t="s">
        <v>1169</v>
      </c>
      <c r="C343" s="21" t="s">
        <v>1170</v>
      </c>
      <c r="D343" s="21" t="s">
        <v>327</v>
      </c>
      <c r="E343" s="35" t="s">
        <v>1159</v>
      </c>
      <c r="F343" s="21" t="s">
        <v>88</v>
      </c>
      <c r="G343" s="21" t="s">
        <v>327</v>
      </c>
      <c r="H343" s="20" t="s">
        <v>353</v>
      </c>
      <c r="I343" s="20" t="s">
        <v>354</v>
      </c>
      <c r="J343" s="25">
        <v>7.72</v>
      </c>
      <c r="K343" s="25">
        <v>7.72</v>
      </c>
      <c r="L343" s="25">
        <v>7.72</v>
      </c>
      <c r="M343" s="54"/>
      <c r="N343" s="54"/>
      <c r="O343" s="54"/>
      <c r="P343" s="25"/>
      <c r="Q343" s="54"/>
      <c r="R343" s="25"/>
      <c r="S343" s="25"/>
      <c r="T343" s="25"/>
      <c r="U343" s="25"/>
      <c r="V343" s="101">
        <v>58</v>
      </c>
      <c r="W343" s="101">
        <v>252</v>
      </c>
      <c r="X343" s="101">
        <v>280</v>
      </c>
      <c r="Y343" s="21" t="s">
        <v>1007</v>
      </c>
      <c r="Z343" s="21" t="s">
        <v>1171</v>
      </c>
      <c r="AA343" s="21"/>
    </row>
    <row r="344" s="1" customFormat="1" ht="45" customHeight="1" spans="1:27">
      <c r="A344" s="21"/>
      <c r="B344" s="21" t="s">
        <v>1172</v>
      </c>
      <c r="C344" s="21" t="s">
        <v>1173</v>
      </c>
      <c r="D344" s="21" t="s">
        <v>210</v>
      </c>
      <c r="E344" s="21" t="s">
        <v>430</v>
      </c>
      <c r="F344" s="21" t="s">
        <v>88</v>
      </c>
      <c r="G344" s="21" t="s">
        <v>210</v>
      </c>
      <c r="H344" s="20" t="s">
        <v>1174</v>
      </c>
      <c r="I344" s="20" t="s">
        <v>1175</v>
      </c>
      <c r="J344" s="54">
        <v>16.04</v>
      </c>
      <c r="K344" s="54">
        <v>16.04</v>
      </c>
      <c r="L344" s="54">
        <v>16.04</v>
      </c>
      <c r="M344" s="54"/>
      <c r="N344" s="54"/>
      <c r="O344" s="54"/>
      <c r="P344" s="25"/>
      <c r="Q344" s="25"/>
      <c r="R344" s="25"/>
      <c r="S344" s="25">
        <v>0</v>
      </c>
      <c r="T344" s="25"/>
      <c r="U344" s="25"/>
      <c r="V344" s="61">
        <v>49</v>
      </c>
      <c r="W344" s="61">
        <v>227</v>
      </c>
      <c r="X344" s="61">
        <v>176</v>
      </c>
      <c r="Y344" s="21" t="s">
        <v>1007</v>
      </c>
      <c r="Z344" s="21" t="s">
        <v>1176</v>
      </c>
      <c r="AA344" s="21"/>
    </row>
    <row r="345" s="1" customFormat="1" ht="96" customHeight="1" spans="1:27">
      <c r="A345" s="21"/>
      <c r="B345" s="21" t="s">
        <v>1177</v>
      </c>
      <c r="C345" s="21" t="s">
        <v>1178</v>
      </c>
      <c r="D345" s="21" t="s">
        <v>210</v>
      </c>
      <c r="E345" s="21" t="s">
        <v>430</v>
      </c>
      <c r="F345" s="21" t="s">
        <v>88</v>
      </c>
      <c r="G345" s="21" t="s">
        <v>210</v>
      </c>
      <c r="H345" s="20" t="s">
        <v>1174</v>
      </c>
      <c r="I345" s="20" t="s">
        <v>1175</v>
      </c>
      <c r="J345" s="54">
        <v>14.19</v>
      </c>
      <c r="K345" s="54">
        <v>14.19</v>
      </c>
      <c r="L345" s="54">
        <v>14.19</v>
      </c>
      <c r="M345" s="54"/>
      <c r="N345" s="54"/>
      <c r="O345" s="54"/>
      <c r="P345" s="25"/>
      <c r="Q345" s="25"/>
      <c r="R345" s="25"/>
      <c r="S345" s="25"/>
      <c r="T345" s="25"/>
      <c r="U345" s="25"/>
      <c r="V345" s="61">
        <v>48</v>
      </c>
      <c r="W345" s="61">
        <v>122</v>
      </c>
      <c r="X345" s="61">
        <v>453</v>
      </c>
      <c r="Y345" s="21" t="s">
        <v>1007</v>
      </c>
      <c r="Z345" s="21" t="s">
        <v>1179</v>
      </c>
      <c r="AA345" s="21"/>
    </row>
    <row r="346" s="1" customFormat="1" ht="45" customHeight="1" spans="1:27">
      <c r="A346" s="21"/>
      <c r="B346" s="21" t="s">
        <v>1180</v>
      </c>
      <c r="C346" s="21" t="s">
        <v>1181</v>
      </c>
      <c r="D346" s="21" t="s">
        <v>210</v>
      </c>
      <c r="E346" s="21" t="s">
        <v>732</v>
      </c>
      <c r="F346" s="21" t="s">
        <v>88</v>
      </c>
      <c r="G346" s="21" t="s">
        <v>210</v>
      </c>
      <c r="H346" s="20" t="s">
        <v>1174</v>
      </c>
      <c r="I346" s="20" t="s">
        <v>1175</v>
      </c>
      <c r="J346" s="54">
        <v>16.7</v>
      </c>
      <c r="K346" s="54">
        <v>16.7</v>
      </c>
      <c r="L346" s="54">
        <v>16.7</v>
      </c>
      <c r="M346" s="54"/>
      <c r="N346" s="54"/>
      <c r="O346" s="54"/>
      <c r="P346" s="25"/>
      <c r="Q346" s="25"/>
      <c r="R346" s="25"/>
      <c r="S346" s="25">
        <v>0</v>
      </c>
      <c r="T346" s="25"/>
      <c r="U346" s="25"/>
      <c r="V346" s="61">
        <v>40</v>
      </c>
      <c r="W346" s="61">
        <v>173</v>
      </c>
      <c r="X346" s="61">
        <v>131</v>
      </c>
      <c r="Y346" s="21" t="s">
        <v>1007</v>
      </c>
      <c r="Z346" s="21" t="s">
        <v>1182</v>
      </c>
      <c r="AA346" s="21"/>
    </row>
    <row r="347" s="1" customFormat="1" ht="79" customHeight="1" spans="1:27">
      <c r="A347" s="21"/>
      <c r="B347" s="21" t="s">
        <v>1183</v>
      </c>
      <c r="C347" s="72" t="s">
        <v>1184</v>
      </c>
      <c r="D347" s="21" t="s">
        <v>210</v>
      </c>
      <c r="E347" s="21" t="s">
        <v>732</v>
      </c>
      <c r="F347" s="21" t="s">
        <v>88</v>
      </c>
      <c r="G347" s="21" t="s">
        <v>210</v>
      </c>
      <c r="H347" s="20" t="s">
        <v>1174</v>
      </c>
      <c r="I347" s="20" t="s">
        <v>1175</v>
      </c>
      <c r="J347" s="54">
        <v>20.9</v>
      </c>
      <c r="K347" s="54">
        <v>20.9</v>
      </c>
      <c r="L347" s="54">
        <v>20.9</v>
      </c>
      <c r="M347" s="54"/>
      <c r="N347" s="54"/>
      <c r="O347" s="54"/>
      <c r="P347" s="25"/>
      <c r="Q347" s="25"/>
      <c r="R347" s="25"/>
      <c r="S347" s="25"/>
      <c r="T347" s="25"/>
      <c r="U347" s="25"/>
      <c r="V347" s="61">
        <v>72</v>
      </c>
      <c r="W347" s="61">
        <v>248</v>
      </c>
      <c r="X347" s="61">
        <v>1670</v>
      </c>
      <c r="Y347" s="21" t="s">
        <v>1007</v>
      </c>
      <c r="Z347" s="21" t="s">
        <v>1185</v>
      </c>
      <c r="AA347" s="21"/>
    </row>
    <row r="348" s="1" customFormat="1" ht="45" customHeight="1" spans="1:27">
      <c r="A348" s="21"/>
      <c r="B348" s="21" t="s">
        <v>1186</v>
      </c>
      <c r="C348" s="21" t="s">
        <v>1187</v>
      </c>
      <c r="D348" s="21" t="s">
        <v>210</v>
      </c>
      <c r="E348" s="21" t="s">
        <v>303</v>
      </c>
      <c r="F348" s="21" t="s">
        <v>88</v>
      </c>
      <c r="G348" s="21" t="s">
        <v>210</v>
      </c>
      <c r="H348" s="20" t="s">
        <v>1174</v>
      </c>
      <c r="I348" s="20" t="s">
        <v>1175</v>
      </c>
      <c r="J348" s="54">
        <v>7.25</v>
      </c>
      <c r="K348" s="54">
        <v>7.25</v>
      </c>
      <c r="L348" s="54">
        <v>7.25</v>
      </c>
      <c r="M348" s="54"/>
      <c r="N348" s="54"/>
      <c r="O348" s="54"/>
      <c r="P348" s="25"/>
      <c r="Q348" s="25"/>
      <c r="R348" s="25"/>
      <c r="S348" s="25">
        <v>0</v>
      </c>
      <c r="T348" s="25"/>
      <c r="U348" s="25"/>
      <c r="V348" s="61">
        <v>84</v>
      </c>
      <c r="W348" s="61">
        <v>263</v>
      </c>
      <c r="X348" s="61">
        <v>455</v>
      </c>
      <c r="Y348" s="21" t="s">
        <v>1007</v>
      </c>
      <c r="Z348" s="21" t="s">
        <v>1188</v>
      </c>
      <c r="AA348" s="21"/>
    </row>
    <row r="349" s="1" customFormat="1" ht="45" customHeight="1" spans="1:27">
      <c r="A349" s="21"/>
      <c r="B349" s="21" t="s">
        <v>1189</v>
      </c>
      <c r="C349" s="21" t="s">
        <v>1190</v>
      </c>
      <c r="D349" s="21" t="s">
        <v>210</v>
      </c>
      <c r="E349" s="21" t="s">
        <v>211</v>
      </c>
      <c r="F349" s="21" t="s">
        <v>88</v>
      </c>
      <c r="G349" s="21" t="s">
        <v>210</v>
      </c>
      <c r="H349" s="20" t="s">
        <v>1174</v>
      </c>
      <c r="I349" s="20" t="s">
        <v>1175</v>
      </c>
      <c r="J349" s="54">
        <v>5.08</v>
      </c>
      <c r="K349" s="54">
        <v>5.08</v>
      </c>
      <c r="L349" s="54">
        <v>5.08</v>
      </c>
      <c r="M349" s="54"/>
      <c r="N349" s="54"/>
      <c r="O349" s="54"/>
      <c r="P349" s="25"/>
      <c r="Q349" s="54"/>
      <c r="R349" s="25"/>
      <c r="S349" s="25"/>
      <c r="T349" s="25"/>
      <c r="U349" s="25"/>
      <c r="V349" s="101">
        <v>13</v>
      </c>
      <c r="W349" s="101">
        <v>41</v>
      </c>
      <c r="X349" s="101">
        <v>210</v>
      </c>
      <c r="Y349" s="21" t="s">
        <v>1007</v>
      </c>
      <c r="Z349" s="21" t="s">
        <v>1191</v>
      </c>
      <c r="AA349" s="21"/>
    </row>
    <row r="350" s="1" customFormat="1" ht="80" customHeight="1" spans="1:27">
      <c r="A350" s="21"/>
      <c r="B350" s="21" t="s">
        <v>1192</v>
      </c>
      <c r="C350" s="21" t="s">
        <v>1193</v>
      </c>
      <c r="D350" s="21" t="s">
        <v>210</v>
      </c>
      <c r="E350" s="21" t="s">
        <v>463</v>
      </c>
      <c r="F350" s="21" t="s">
        <v>88</v>
      </c>
      <c r="G350" s="21" t="s">
        <v>210</v>
      </c>
      <c r="H350" s="20" t="s">
        <v>1174</v>
      </c>
      <c r="I350" s="20" t="s">
        <v>1175</v>
      </c>
      <c r="J350" s="54">
        <v>18.73</v>
      </c>
      <c r="K350" s="54">
        <v>18.73</v>
      </c>
      <c r="L350" s="54">
        <v>18.73</v>
      </c>
      <c r="M350" s="54"/>
      <c r="N350" s="54"/>
      <c r="O350" s="54"/>
      <c r="P350" s="25"/>
      <c r="Q350" s="25"/>
      <c r="R350" s="25"/>
      <c r="S350" s="25"/>
      <c r="T350" s="25"/>
      <c r="U350" s="25"/>
      <c r="V350" s="101">
        <v>12</v>
      </c>
      <c r="W350" s="101">
        <v>28</v>
      </c>
      <c r="X350" s="101">
        <v>42</v>
      </c>
      <c r="Y350" s="21" t="s">
        <v>1007</v>
      </c>
      <c r="Z350" s="21" t="s">
        <v>1194</v>
      </c>
      <c r="AA350" s="21"/>
    </row>
    <row r="351" s="1" customFormat="1" ht="74" customHeight="1" spans="1:27">
      <c r="A351" s="21"/>
      <c r="B351" s="21" t="s">
        <v>1195</v>
      </c>
      <c r="C351" s="21" t="s">
        <v>1196</v>
      </c>
      <c r="D351" s="21" t="s">
        <v>198</v>
      </c>
      <c r="E351" s="21" t="s">
        <v>1197</v>
      </c>
      <c r="F351" s="21" t="s">
        <v>88</v>
      </c>
      <c r="G351" s="21" t="s">
        <v>198</v>
      </c>
      <c r="H351" s="20" t="s">
        <v>402</v>
      </c>
      <c r="I351" s="20" t="s">
        <v>403</v>
      </c>
      <c r="J351" s="25">
        <v>7.51</v>
      </c>
      <c r="K351" s="25">
        <v>7.51</v>
      </c>
      <c r="L351" s="25">
        <v>7.51</v>
      </c>
      <c r="M351" s="54"/>
      <c r="N351" s="54"/>
      <c r="O351" s="54"/>
      <c r="P351" s="25"/>
      <c r="Q351" s="54"/>
      <c r="R351" s="25"/>
      <c r="S351" s="25"/>
      <c r="T351" s="25"/>
      <c r="U351" s="25"/>
      <c r="V351" s="61">
        <v>185</v>
      </c>
      <c r="W351" s="61">
        <v>740</v>
      </c>
      <c r="X351" s="61">
        <v>813</v>
      </c>
      <c r="Y351" s="21" t="s">
        <v>1007</v>
      </c>
      <c r="Z351" s="21" t="s">
        <v>1198</v>
      </c>
      <c r="AA351" s="21"/>
    </row>
    <row r="352" s="1" customFormat="1" ht="73" customHeight="1" spans="1:27">
      <c r="A352" s="21"/>
      <c r="B352" s="21" t="s">
        <v>1199</v>
      </c>
      <c r="C352" s="21" t="s">
        <v>1200</v>
      </c>
      <c r="D352" s="21" t="s">
        <v>198</v>
      </c>
      <c r="E352" s="21" t="s">
        <v>318</v>
      </c>
      <c r="F352" s="21" t="s">
        <v>88</v>
      </c>
      <c r="G352" s="21" t="s">
        <v>198</v>
      </c>
      <c r="H352" s="20" t="s">
        <v>402</v>
      </c>
      <c r="I352" s="20" t="s">
        <v>403</v>
      </c>
      <c r="J352" s="25">
        <v>22.09</v>
      </c>
      <c r="K352" s="25">
        <v>22.09</v>
      </c>
      <c r="L352" s="25">
        <v>22.09</v>
      </c>
      <c r="M352" s="54"/>
      <c r="N352" s="54"/>
      <c r="O352" s="54"/>
      <c r="P352" s="25"/>
      <c r="Q352" s="54"/>
      <c r="R352" s="25"/>
      <c r="S352" s="25"/>
      <c r="T352" s="25"/>
      <c r="U352" s="25"/>
      <c r="V352" s="61">
        <v>17</v>
      </c>
      <c r="W352" s="61">
        <v>60</v>
      </c>
      <c r="X352" s="61">
        <v>248</v>
      </c>
      <c r="Y352" s="21" t="s">
        <v>1007</v>
      </c>
      <c r="Z352" s="21" t="s">
        <v>1201</v>
      </c>
      <c r="AA352" s="21"/>
    </row>
    <row r="353" s="1" customFormat="1" ht="73" customHeight="1" spans="1:27">
      <c r="A353" s="21"/>
      <c r="B353" s="21" t="s">
        <v>1202</v>
      </c>
      <c r="C353" s="21" t="s">
        <v>1203</v>
      </c>
      <c r="D353" s="21" t="s">
        <v>198</v>
      </c>
      <c r="E353" s="21" t="s">
        <v>1204</v>
      </c>
      <c r="F353" s="21" t="s">
        <v>88</v>
      </c>
      <c r="G353" s="21" t="s">
        <v>198</v>
      </c>
      <c r="H353" s="20" t="s">
        <v>402</v>
      </c>
      <c r="I353" s="20" t="s">
        <v>403</v>
      </c>
      <c r="J353" s="25">
        <v>33.32</v>
      </c>
      <c r="K353" s="25">
        <v>33.32</v>
      </c>
      <c r="L353" s="25">
        <v>33.32</v>
      </c>
      <c r="M353" s="54"/>
      <c r="N353" s="54"/>
      <c r="O353" s="54"/>
      <c r="P353" s="25"/>
      <c r="Q353" s="54"/>
      <c r="R353" s="25"/>
      <c r="S353" s="25"/>
      <c r="T353" s="25"/>
      <c r="U353" s="25"/>
      <c r="V353" s="61">
        <v>124</v>
      </c>
      <c r="W353" s="61">
        <v>426</v>
      </c>
      <c r="X353" s="61">
        <v>735</v>
      </c>
      <c r="Y353" s="21" t="s">
        <v>1007</v>
      </c>
      <c r="Z353" s="21" t="s">
        <v>1205</v>
      </c>
      <c r="AA353" s="21"/>
    </row>
    <row r="354" s="1" customFormat="1" ht="45" customHeight="1" spans="1:27">
      <c r="A354" s="21"/>
      <c r="B354" s="21" t="s">
        <v>1206</v>
      </c>
      <c r="C354" s="21" t="s">
        <v>1207</v>
      </c>
      <c r="D354" s="21" t="s">
        <v>198</v>
      </c>
      <c r="E354" s="21" t="s">
        <v>1208</v>
      </c>
      <c r="F354" s="21" t="s">
        <v>88</v>
      </c>
      <c r="G354" s="21" t="s">
        <v>198</v>
      </c>
      <c r="H354" s="20" t="s">
        <v>402</v>
      </c>
      <c r="I354" s="20" t="s">
        <v>403</v>
      </c>
      <c r="J354" s="54">
        <v>8.97</v>
      </c>
      <c r="K354" s="54">
        <v>8.97</v>
      </c>
      <c r="L354" s="54">
        <v>8.97</v>
      </c>
      <c r="M354" s="54"/>
      <c r="N354" s="54"/>
      <c r="O354" s="54"/>
      <c r="P354" s="25"/>
      <c r="Q354" s="54"/>
      <c r="R354" s="25"/>
      <c r="S354" s="25"/>
      <c r="T354" s="25"/>
      <c r="U354" s="25"/>
      <c r="V354" s="61">
        <v>126</v>
      </c>
      <c r="W354" s="61">
        <v>502</v>
      </c>
      <c r="X354" s="61">
        <v>502</v>
      </c>
      <c r="Y354" s="21" t="s">
        <v>1007</v>
      </c>
      <c r="Z354" s="21" t="s">
        <v>1209</v>
      </c>
      <c r="AA354" s="21"/>
    </row>
    <row r="355" s="1" customFormat="1" ht="45" customHeight="1" spans="1:27">
      <c r="A355" s="21"/>
      <c r="B355" s="21" t="s">
        <v>1210</v>
      </c>
      <c r="C355" s="21" t="s">
        <v>1211</v>
      </c>
      <c r="D355" s="21" t="s">
        <v>198</v>
      </c>
      <c r="E355" s="21" t="s">
        <v>1212</v>
      </c>
      <c r="F355" s="21" t="s">
        <v>88</v>
      </c>
      <c r="G355" s="21" t="s">
        <v>198</v>
      </c>
      <c r="H355" s="20" t="s">
        <v>402</v>
      </c>
      <c r="I355" s="20" t="s">
        <v>403</v>
      </c>
      <c r="J355" s="54">
        <v>1.31</v>
      </c>
      <c r="K355" s="54">
        <v>1.31</v>
      </c>
      <c r="L355" s="54">
        <v>1.31</v>
      </c>
      <c r="M355" s="54"/>
      <c r="N355" s="54"/>
      <c r="O355" s="54"/>
      <c r="P355" s="25"/>
      <c r="Q355" s="54"/>
      <c r="R355" s="25"/>
      <c r="S355" s="25"/>
      <c r="T355" s="25"/>
      <c r="U355" s="25"/>
      <c r="V355" s="61">
        <v>4</v>
      </c>
      <c r="W355" s="61">
        <v>18</v>
      </c>
      <c r="X355" s="61">
        <v>18</v>
      </c>
      <c r="Y355" s="21" t="s">
        <v>1007</v>
      </c>
      <c r="Z355" s="21" t="s">
        <v>1213</v>
      </c>
      <c r="AA355" s="21"/>
    </row>
    <row r="356" s="1" customFormat="1" ht="45" customHeight="1" spans="1:27">
      <c r="A356" s="21"/>
      <c r="B356" s="21" t="s">
        <v>1214</v>
      </c>
      <c r="C356" s="21" t="s">
        <v>1215</v>
      </c>
      <c r="D356" s="21" t="s">
        <v>198</v>
      </c>
      <c r="E356" s="21" t="s">
        <v>1216</v>
      </c>
      <c r="F356" s="21" t="s">
        <v>88</v>
      </c>
      <c r="G356" s="21" t="s">
        <v>198</v>
      </c>
      <c r="H356" s="20" t="s">
        <v>402</v>
      </c>
      <c r="I356" s="20" t="s">
        <v>403</v>
      </c>
      <c r="J356" s="54">
        <v>13.55</v>
      </c>
      <c r="K356" s="54">
        <v>13.55</v>
      </c>
      <c r="L356" s="54">
        <v>13.55</v>
      </c>
      <c r="M356" s="54"/>
      <c r="N356" s="54"/>
      <c r="O356" s="54"/>
      <c r="P356" s="25"/>
      <c r="Q356" s="54"/>
      <c r="R356" s="25"/>
      <c r="S356" s="25">
        <v>0</v>
      </c>
      <c r="T356" s="25"/>
      <c r="U356" s="25"/>
      <c r="V356" s="61">
        <v>30</v>
      </c>
      <c r="W356" s="61">
        <v>118</v>
      </c>
      <c r="X356" s="61">
        <v>189</v>
      </c>
      <c r="Y356" s="21" t="s">
        <v>1007</v>
      </c>
      <c r="Z356" s="21" t="s">
        <v>1217</v>
      </c>
      <c r="AA356" s="21"/>
    </row>
    <row r="357" s="1" customFormat="1" ht="45" customHeight="1" spans="1:27">
      <c r="A357" s="21"/>
      <c r="B357" s="21" t="s">
        <v>1218</v>
      </c>
      <c r="C357" s="21" t="s">
        <v>1219</v>
      </c>
      <c r="D357" s="21" t="s">
        <v>198</v>
      </c>
      <c r="E357" s="21" t="s">
        <v>1220</v>
      </c>
      <c r="F357" s="21" t="s">
        <v>88</v>
      </c>
      <c r="G357" s="21" t="s">
        <v>198</v>
      </c>
      <c r="H357" s="20" t="s">
        <v>402</v>
      </c>
      <c r="I357" s="20" t="s">
        <v>403</v>
      </c>
      <c r="J357" s="54">
        <v>3.91</v>
      </c>
      <c r="K357" s="54">
        <v>3.91</v>
      </c>
      <c r="L357" s="54">
        <v>3.91</v>
      </c>
      <c r="M357" s="54"/>
      <c r="N357" s="54"/>
      <c r="O357" s="54"/>
      <c r="P357" s="25"/>
      <c r="Q357" s="54"/>
      <c r="R357" s="25"/>
      <c r="S357" s="25">
        <v>0</v>
      </c>
      <c r="T357" s="25"/>
      <c r="U357" s="25"/>
      <c r="V357" s="61">
        <v>36</v>
      </c>
      <c r="W357" s="61">
        <v>143</v>
      </c>
      <c r="X357" s="61">
        <v>167</v>
      </c>
      <c r="Y357" s="21" t="s">
        <v>1007</v>
      </c>
      <c r="Z357" s="21" t="s">
        <v>1221</v>
      </c>
      <c r="AA357" s="21"/>
    </row>
    <row r="358" s="1" customFormat="1" ht="128" customHeight="1" spans="1:27">
      <c r="A358" s="21"/>
      <c r="B358" s="21" t="s">
        <v>1222</v>
      </c>
      <c r="C358" s="21" t="s">
        <v>1223</v>
      </c>
      <c r="D358" s="21" t="s">
        <v>86</v>
      </c>
      <c r="E358" s="21" t="s">
        <v>501</v>
      </c>
      <c r="F358" s="21" t="s">
        <v>88</v>
      </c>
      <c r="G358" s="21" t="s">
        <v>86</v>
      </c>
      <c r="H358" s="20" t="s">
        <v>239</v>
      </c>
      <c r="I358" s="20" t="s">
        <v>240</v>
      </c>
      <c r="J358" s="25">
        <v>20.58</v>
      </c>
      <c r="K358" s="25">
        <v>20.58</v>
      </c>
      <c r="L358" s="25">
        <v>20.58</v>
      </c>
      <c r="M358" s="54"/>
      <c r="N358" s="54"/>
      <c r="O358" s="54"/>
      <c r="P358" s="25"/>
      <c r="Q358" s="25"/>
      <c r="R358" s="25"/>
      <c r="S358" s="25"/>
      <c r="T358" s="25"/>
      <c r="U358" s="25"/>
      <c r="V358" s="61">
        <v>180</v>
      </c>
      <c r="W358" s="61">
        <v>560</v>
      </c>
      <c r="X358" s="61">
        <v>860</v>
      </c>
      <c r="Y358" s="21" t="s">
        <v>1007</v>
      </c>
      <c r="Z358" s="21" t="s">
        <v>1224</v>
      </c>
      <c r="AA358" s="21"/>
    </row>
    <row r="359" s="1" customFormat="1" ht="45" customHeight="1" spans="1:27">
      <c r="A359" s="21"/>
      <c r="B359" s="21" t="s">
        <v>1225</v>
      </c>
      <c r="C359" s="21" t="s">
        <v>1226</v>
      </c>
      <c r="D359" s="21" t="s">
        <v>86</v>
      </c>
      <c r="E359" s="21" t="s">
        <v>447</v>
      </c>
      <c r="F359" s="21" t="s">
        <v>88</v>
      </c>
      <c r="G359" s="21" t="s">
        <v>86</v>
      </c>
      <c r="H359" s="20" t="s">
        <v>239</v>
      </c>
      <c r="I359" s="20" t="s">
        <v>240</v>
      </c>
      <c r="J359" s="54">
        <v>11.17</v>
      </c>
      <c r="K359" s="54">
        <v>11.17</v>
      </c>
      <c r="L359" s="54">
        <v>11.17</v>
      </c>
      <c r="M359" s="54"/>
      <c r="N359" s="54"/>
      <c r="O359" s="54"/>
      <c r="P359" s="25"/>
      <c r="Q359" s="25"/>
      <c r="R359" s="25"/>
      <c r="S359" s="25"/>
      <c r="T359" s="25"/>
      <c r="U359" s="25"/>
      <c r="V359" s="61">
        <v>5</v>
      </c>
      <c r="W359" s="61">
        <v>22</v>
      </c>
      <c r="X359" s="61">
        <v>26</v>
      </c>
      <c r="Y359" s="21" t="s">
        <v>1007</v>
      </c>
      <c r="Z359" s="21" t="s">
        <v>1227</v>
      </c>
      <c r="AA359" s="21"/>
    </row>
    <row r="360" s="1" customFormat="1" ht="202" customHeight="1" spans="1:27">
      <c r="A360" s="21"/>
      <c r="B360" s="21" t="s">
        <v>1228</v>
      </c>
      <c r="C360" s="21" t="s">
        <v>1229</v>
      </c>
      <c r="D360" s="21" t="s">
        <v>86</v>
      </c>
      <c r="E360" s="21" t="s">
        <v>447</v>
      </c>
      <c r="F360" s="21" t="s">
        <v>88</v>
      </c>
      <c r="G360" s="21" t="s">
        <v>86</v>
      </c>
      <c r="H360" s="20" t="s">
        <v>239</v>
      </c>
      <c r="I360" s="20" t="s">
        <v>240</v>
      </c>
      <c r="J360" s="54">
        <v>65.73</v>
      </c>
      <c r="K360" s="54">
        <v>65.73</v>
      </c>
      <c r="L360" s="54">
        <v>65.73</v>
      </c>
      <c r="M360" s="54"/>
      <c r="N360" s="54"/>
      <c r="O360" s="54"/>
      <c r="P360" s="25"/>
      <c r="Q360" s="25"/>
      <c r="R360" s="25"/>
      <c r="S360" s="25"/>
      <c r="T360" s="25"/>
      <c r="U360" s="25"/>
      <c r="V360" s="61">
        <v>100</v>
      </c>
      <c r="W360" s="61">
        <v>331</v>
      </c>
      <c r="X360" s="61">
        <v>331</v>
      </c>
      <c r="Y360" s="21" t="s">
        <v>1007</v>
      </c>
      <c r="Z360" s="21" t="s">
        <v>1230</v>
      </c>
      <c r="AA360" s="21"/>
    </row>
    <row r="361" s="1" customFormat="1" ht="69" customHeight="1" spans="1:27">
      <c r="A361" s="21"/>
      <c r="B361" s="21" t="s">
        <v>1231</v>
      </c>
      <c r="C361" s="21" t="s">
        <v>1232</v>
      </c>
      <c r="D361" s="21" t="s">
        <v>86</v>
      </c>
      <c r="E361" s="21" t="s">
        <v>1233</v>
      </c>
      <c r="F361" s="21" t="s">
        <v>88</v>
      </c>
      <c r="G361" s="21" t="s">
        <v>86</v>
      </c>
      <c r="H361" s="20" t="s">
        <v>239</v>
      </c>
      <c r="I361" s="20" t="s">
        <v>240</v>
      </c>
      <c r="J361" s="25">
        <v>10.05</v>
      </c>
      <c r="K361" s="25">
        <v>10.05</v>
      </c>
      <c r="L361" s="25">
        <v>10.05</v>
      </c>
      <c r="M361" s="54"/>
      <c r="N361" s="54"/>
      <c r="O361" s="54"/>
      <c r="P361" s="25"/>
      <c r="Q361" s="25"/>
      <c r="R361" s="25"/>
      <c r="S361" s="25"/>
      <c r="T361" s="25"/>
      <c r="U361" s="25"/>
      <c r="V361" s="61">
        <v>7</v>
      </c>
      <c r="W361" s="61">
        <v>14</v>
      </c>
      <c r="X361" s="61">
        <v>25</v>
      </c>
      <c r="Y361" s="21" t="s">
        <v>1007</v>
      </c>
      <c r="Z361" s="21" t="s">
        <v>1234</v>
      </c>
      <c r="AA361" s="21"/>
    </row>
    <row r="362" s="1" customFormat="1" ht="129" customHeight="1" spans="1:27">
      <c r="A362" s="22"/>
      <c r="B362" s="21" t="s">
        <v>1235</v>
      </c>
      <c r="C362" s="21" t="s">
        <v>1236</v>
      </c>
      <c r="D362" s="21" t="s">
        <v>86</v>
      </c>
      <c r="E362" s="21" t="s">
        <v>725</v>
      </c>
      <c r="F362" s="21" t="s">
        <v>88</v>
      </c>
      <c r="G362" s="21" t="s">
        <v>86</v>
      </c>
      <c r="H362" s="20" t="s">
        <v>239</v>
      </c>
      <c r="I362" s="20" t="s">
        <v>240</v>
      </c>
      <c r="J362" s="25">
        <v>50.54</v>
      </c>
      <c r="K362" s="25">
        <v>50.54</v>
      </c>
      <c r="L362" s="25">
        <v>50.54</v>
      </c>
      <c r="M362" s="54"/>
      <c r="N362" s="54"/>
      <c r="O362" s="54"/>
      <c r="P362" s="25"/>
      <c r="Q362" s="25"/>
      <c r="R362" s="25"/>
      <c r="S362" s="25"/>
      <c r="T362" s="25"/>
      <c r="U362" s="25"/>
      <c r="V362" s="61">
        <v>83</v>
      </c>
      <c r="W362" s="61">
        <v>232</v>
      </c>
      <c r="X362" s="61">
        <v>380</v>
      </c>
      <c r="Y362" s="21" t="s">
        <v>1007</v>
      </c>
      <c r="Z362" s="21" t="s">
        <v>1237</v>
      </c>
      <c r="AA362" s="21"/>
    </row>
    <row r="363" s="1" customFormat="1" ht="45" customHeight="1" spans="1:27">
      <c r="A363" s="21"/>
      <c r="B363" s="21" t="s">
        <v>1238</v>
      </c>
      <c r="C363" s="21" t="s">
        <v>1239</v>
      </c>
      <c r="D363" s="21" t="s">
        <v>86</v>
      </c>
      <c r="E363" s="21" t="s">
        <v>474</v>
      </c>
      <c r="F363" s="21" t="s">
        <v>88</v>
      </c>
      <c r="G363" s="21" t="s">
        <v>86</v>
      </c>
      <c r="H363" s="20" t="s">
        <v>239</v>
      </c>
      <c r="I363" s="20" t="s">
        <v>240</v>
      </c>
      <c r="J363" s="25">
        <v>4.57</v>
      </c>
      <c r="K363" s="25">
        <v>4.57</v>
      </c>
      <c r="L363" s="25">
        <v>4.57</v>
      </c>
      <c r="M363" s="54"/>
      <c r="N363" s="54"/>
      <c r="O363" s="54"/>
      <c r="P363" s="25"/>
      <c r="Q363" s="25"/>
      <c r="R363" s="25"/>
      <c r="S363" s="25"/>
      <c r="T363" s="25"/>
      <c r="U363" s="25"/>
      <c r="V363" s="61">
        <v>30</v>
      </c>
      <c r="W363" s="61">
        <v>110</v>
      </c>
      <c r="X363" s="61">
        <v>130</v>
      </c>
      <c r="Y363" s="21" t="s">
        <v>1007</v>
      </c>
      <c r="Z363" s="21" t="s">
        <v>1240</v>
      </c>
      <c r="AA363" s="21"/>
    </row>
    <row r="364" s="1" customFormat="1" ht="101" customHeight="1" spans="1:27">
      <c r="A364" s="22"/>
      <c r="B364" s="21" t="s">
        <v>1241</v>
      </c>
      <c r="C364" s="21" t="s">
        <v>1242</v>
      </c>
      <c r="D364" s="21" t="s">
        <v>86</v>
      </c>
      <c r="E364" s="21" t="s">
        <v>455</v>
      </c>
      <c r="F364" s="21" t="s">
        <v>88</v>
      </c>
      <c r="G364" s="21" t="s">
        <v>86</v>
      </c>
      <c r="H364" s="20" t="s">
        <v>239</v>
      </c>
      <c r="I364" s="20" t="s">
        <v>240</v>
      </c>
      <c r="J364" s="54">
        <v>7.76</v>
      </c>
      <c r="K364" s="54">
        <v>7.76</v>
      </c>
      <c r="L364" s="54">
        <v>7.76</v>
      </c>
      <c r="M364" s="54"/>
      <c r="N364" s="54"/>
      <c r="O364" s="54"/>
      <c r="P364" s="25"/>
      <c r="Q364" s="25"/>
      <c r="R364" s="25"/>
      <c r="S364" s="25"/>
      <c r="T364" s="25"/>
      <c r="U364" s="25"/>
      <c r="V364" s="61">
        <v>12</v>
      </c>
      <c r="W364" s="61">
        <v>42</v>
      </c>
      <c r="X364" s="61">
        <v>42</v>
      </c>
      <c r="Y364" s="21" t="s">
        <v>1007</v>
      </c>
      <c r="Z364" s="21" t="s">
        <v>1243</v>
      </c>
      <c r="AA364" s="21"/>
    </row>
    <row r="365" s="1" customFormat="1" ht="45" customHeight="1" spans="1:27">
      <c r="A365" s="22"/>
      <c r="B365" s="21" t="s">
        <v>1244</v>
      </c>
      <c r="C365" s="21" t="s">
        <v>1245</v>
      </c>
      <c r="D365" s="21" t="s">
        <v>86</v>
      </c>
      <c r="E365" s="21" t="s">
        <v>722</v>
      </c>
      <c r="F365" s="21" t="s">
        <v>88</v>
      </c>
      <c r="G365" s="21" t="s">
        <v>86</v>
      </c>
      <c r="H365" s="20" t="s">
        <v>239</v>
      </c>
      <c r="I365" s="20" t="s">
        <v>240</v>
      </c>
      <c r="J365" s="25">
        <v>3.76</v>
      </c>
      <c r="K365" s="25">
        <v>3.76</v>
      </c>
      <c r="L365" s="25">
        <v>3.76</v>
      </c>
      <c r="M365" s="54"/>
      <c r="N365" s="54"/>
      <c r="O365" s="54"/>
      <c r="P365" s="25"/>
      <c r="Q365" s="25"/>
      <c r="R365" s="25"/>
      <c r="S365" s="25">
        <v>0</v>
      </c>
      <c r="T365" s="25"/>
      <c r="U365" s="25"/>
      <c r="V365" s="101">
        <v>108</v>
      </c>
      <c r="W365" s="101">
        <v>323</v>
      </c>
      <c r="X365" s="101">
        <v>400</v>
      </c>
      <c r="Y365" s="21" t="s">
        <v>1007</v>
      </c>
      <c r="Z365" s="21" t="s">
        <v>1246</v>
      </c>
      <c r="AA365" s="21"/>
    </row>
    <row r="366" s="1" customFormat="1" ht="75" customHeight="1" spans="1:27">
      <c r="A366" s="22"/>
      <c r="B366" s="21" t="s">
        <v>1247</v>
      </c>
      <c r="C366" s="21" t="s">
        <v>1248</v>
      </c>
      <c r="D366" s="21" t="s">
        <v>86</v>
      </c>
      <c r="E366" s="21" t="s">
        <v>722</v>
      </c>
      <c r="F366" s="21" t="s">
        <v>88</v>
      </c>
      <c r="G366" s="21" t="s">
        <v>86</v>
      </c>
      <c r="H366" s="20" t="s">
        <v>239</v>
      </c>
      <c r="I366" s="20" t="s">
        <v>240</v>
      </c>
      <c r="J366" s="25">
        <v>14.45</v>
      </c>
      <c r="K366" s="25">
        <v>14.45</v>
      </c>
      <c r="L366" s="25">
        <v>14.45</v>
      </c>
      <c r="M366" s="54"/>
      <c r="N366" s="54"/>
      <c r="O366" s="54"/>
      <c r="P366" s="25"/>
      <c r="Q366" s="25"/>
      <c r="R366" s="25"/>
      <c r="S366" s="25"/>
      <c r="T366" s="25"/>
      <c r="U366" s="25"/>
      <c r="V366" s="101">
        <v>30</v>
      </c>
      <c r="W366" s="101">
        <v>94</v>
      </c>
      <c r="X366" s="101">
        <v>125</v>
      </c>
      <c r="Y366" s="21" t="s">
        <v>1007</v>
      </c>
      <c r="Z366" s="21" t="s">
        <v>1249</v>
      </c>
      <c r="AA366" s="21"/>
    </row>
    <row r="367" s="1" customFormat="1" ht="66" customHeight="1" spans="1:27">
      <c r="A367" s="22"/>
      <c r="B367" s="21" t="s">
        <v>1250</v>
      </c>
      <c r="C367" s="21" t="s">
        <v>1251</v>
      </c>
      <c r="D367" s="21" t="s">
        <v>86</v>
      </c>
      <c r="E367" s="21" t="s">
        <v>275</v>
      </c>
      <c r="F367" s="21" t="s">
        <v>88</v>
      </c>
      <c r="G367" s="21" t="s">
        <v>86</v>
      </c>
      <c r="H367" s="20" t="s">
        <v>239</v>
      </c>
      <c r="I367" s="20" t="s">
        <v>240</v>
      </c>
      <c r="J367" s="54">
        <v>31.92</v>
      </c>
      <c r="K367" s="54">
        <v>31.92</v>
      </c>
      <c r="L367" s="54">
        <v>31.92</v>
      </c>
      <c r="M367" s="54"/>
      <c r="N367" s="54"/>
      <c r="O367" s="54"/>
      <c r="P367" s="25"/>
      <c r="Q367" s="25"/>
      <c r="R367" s="25"/>
      <c r="S367" s="25">
        <v>0</v>
      </c>
      <c r="T367" s="25"/>
      <c r="U367" s="25"/>
      <c r="V367" s="101">
        <v>60</v>
      </c>
      <c r="W367" s="101">
        <v>284</v>
      </c>
      <c r="X367" s="101">
        <v>342</v>
      </c>
      <c r="Y367" s="21" t="s">
        <v>1007</v>
      </c>
      <c r="Z367" s="21" t="s">
        <v>1252</v>
      </c>
      <c r="AA367" s="21"/>
    </row>
    <row r="368" s="1" customFormat="1" ht="152" customHeight="1" spans="1:27">
      <c r="A368" s="22"/>
      <c r="B368" s="21" t="s">
        <v>1253</v>
      </c>
      <c r="C368" s="21" t="s">
        <v>1254</v>
      </c>
      <c r="D368" s="21" t="s">
        <v>86</v>
      </c>
      <c r="E368" s="21" t="s">
        <v>87</v>
      </c>
      <c r="F368" s="21" t="s">
        <v>88</v>
      </c>
      <c r="G368" s="21" t="s">
        <v>86</v>
      </c>
      <c r="H368" s="20" t="s">
        <v>239</v>
      </c>
      <c r="I368" s="20" t="s">
        <v>240</v>
      </c>
      <c r="J368" s="54">
        <v>29.65</v>
      </c>
      <c r="K368" s="54">
        <v>29.65</v>
      </c>
      <c r="L368" s="54">
        <v>29.65</v>
      </c>
      <c r="M368" s="54"/>
      <c r="N368" s="54"/>
      <c r="O368" s="54"/>
      <c r="P368" s="25"/>
      <c r="Q368" s="25"/>
      <c r="R368" s="25"/>
      <c r="S368" s="25">
        <v>0</v>
      </c>
      <c r="T368" s="25"/>
      <c r="U368" s="25"/>
      <c r="V368" s="101">
        <v>154</v>
      </c>
      <c r="W368" s="101">
        <v>456</v>
      </c>
      <c r="X368" s="101">
        <v>1215</v>
      </c>
      <c r="Y368" s="21" t="s">
        <v>1007</v>
      </c>
      <c r="Z368" s="21" t="s">
        <v>1255</v>
      </c>
      <c r="AA368" s="21"/>
    </row>
    <row r="369" s="1" customFormat="1" ht="45" customHeight="1" spans="1:27">
      <c r="A369" s="21"/>
      <c r="B369" s="21" t="s">
        <v>1256</v>
      </c>
      <c r="C369" s="21" t="s">
        <v>1257</v>
      </c>
      <c r="D369" s="21" t="s">
        <v>86</v>
      </c>
      <c r="E369" s="21" t="s">
        <v>415</v>
      </c>
      <c r="F369" s="21" t="s">
        <v>88</v>
      </c>
      <c r="G369" s="21" t="s">
        <v>86</v>
      </c>
      <c r="H369" s="20" t="s">
        <v>239</v>
      </c>
      <c r="I369" s="20" t="s">
        <v>240</v>
      </c>
      <c r="J369" s="25">
        <v>27.53</v>
      </c>
      <c r="K369" s="25">
        <v>27.53</v>
      </c>
      <c r="L369" s="25">
        <v>27.53</v>
      </c>
      <c r="M369" s="54"/>
      <c r="N369" s="54"/>
      <c r="O369" s="54"/>
      <c r="P369" s="25"/>
      <c r="Q369" s="25"/>
      <c r="R369" s="25"/>
      <c r="S369" s="25"/>
      <c r="T369" s="25"/>
      <c r="U369" s="25"/>
      <c r="V369" s="101">
        <v>228</v>
      </c>
      <c r="W369" s="101">
        <v>784</v>
      </c>
      <c r="X369" s="101">
        <v>1340</v>
      </c>
      <c r="Y369" s="21" t="s">
        <v>1007</v>
      </c>
      <c r="Z369" s="21" t="s">
        <v>1258</v>
      </c>
      <c r="AA369" s="21"/>
    </row>
    <row r="370" s="1" customFormat="1" ht="45" customHeight="1" spans="1:27">
      <c r="A370" s="22"/>
      <c r="B370" s="21" t="s">
        <v>1259</v>
      </c>
      <c r="C370" s="21" t="s">
        <v>1260</v>
      </c>
      <c r="D370" s="21" t="s">
        <v>372</v>
      </c>
      <c r="E370" s="21" t="s">
        <v>1261</v>
      </c>
      <c r="F370" s="21" t="s">
        <v>88</v>
      </c>
      <c r="G370" s="21" t="s">
        <v>372</v>
      </c>
      <c r="H370" s="20" t="s">
        <v>374</v>
      </c>
      <c r="I370" s="20" t="s">
        <v>375</v>
      </c>
      <c r="J370" s="54">
        <v>5.9</v>
      </c>
      <c r="K370" s="54">
        <v>5.9</v>
      </c>
      <c r="L370" s="54">
        <v>5.9</v>
      </c>
      <c r="M370" s="54"/>
      <c r="N370" s="54"/>
      <c r="O370" s="54"/>
      <c r="P370" s="25"/>
      <c r="Q370" s="25"/>
      <c r="R370" s="25"/>
      <c r="S370" s="25"/>
      <c r="T370" s="25"/>
      <c r="U370" s="25"/>
      <c r="V370" s="61">
        <v>52</v>
      </c>
      <c r="W370" s="61">
        <v>156</v>
      </c>
      <c r="X370" s="61">
        <v>291</v>
      </c>
      <c r="Y370" s="21" t="s">
        <v>1007</v>
      </c>
      <c r="Z370" s="21" t="s">
        <v>1262</v>
      </c>
      <c r="AA370" s="21"/>
    </row>
    <row r="371" s="1" customFormat="1" ht="90" customHeight="1" spans="1:27">
      <c r="A371" s="22"/>
      <c r="B371" s="21" t="s">
        <v>1263</v>
      </c>
      <c r="C371" s="21" t="s">
        <v>1264</v>
      </c>
      <c r="D371" s="21" t="s">
        <v>372</v>
      </c>
      <c r="E371" s="21" t="s">
        <v>1261</v>
      </c>
      <c r="F371" s="21" t="s">
        <v>88</v>
      </c>
      <c r="G371" s="21" t="s">
        <v>372</v>
      </c>
      <c r="H371" s="20" t="s">
        <v>374</v>
      </c>
      <c r="I371" s="20" t="s">
        <v>375</v>
      </c>
      <c r="J371" s="54">
        <v>11.78</v>
      </c>
      <c r="K371" s="54">
        <v>11.78</v>
      </c>
      <c r="L371" s="54">
        <v>11.78</v>
      </c>
      <c r="M371" s="54"/>
      <c r="N371" s="54"/>
      <c r="O371" s="54"/>
      <c r="P371" s="25"/>
      <c r="Q371" s="54"/>
      <c r="R371" s="25"/>
      <c r="S371" s="25"/>
      <c r="T371" s="25"/>
      <c r="U371" s="25"/>
      <c r="V371" s="61">
        <v>63</v>
      </c>
      <c r="W371" s="61">
        <v>186</v>
      </c>
      <c r="X371" s="61">
        <v>291</v>
      </c>
      <c r="Y371" s="21" t="s">
        <v>1007</v>
      </c>
      <c r="Z371" s="21" t="s">
        <v>1265</v>
      </c>
      <c r="AA371" s="21"/>
    </row>
    <row r="372" s="1" customFormat="1" ht="45" customHeight="1" spans="1:27">
      <c r="A372" s="21"/>
      <c r="B372" s="21" t="s">
        <v>1266</v>
      </c>
      <c r="C372" s="21" t="s">
        <v>1267</v>
      </c>
      <c r="D372" s="21" t="s">
        <v>372</v>
      </c>
      <c r="E372" s="21" t="s">
        <v>1268</v>
      </c>
      <c r="F372" s="21" t="s">
        <v>88</v>
      </c>
      <c r="G372" s="21" t="s">
        <v>372</v>
      </c>
      <c r="H372" s="20" t="s">
        <v>374</v>
      </c>
      <c r="I372" s="20" t="s">
        <v>375</v>
      </c>
      <c r="J372" s="25">
        <v>5.13</v>
      </c>
      <c r="K372" s="25">
        <v>5.13</v>
      </c>
      <c r="L372" s="25">
        <v>5.13</v>
      </c>
      <c r="M372" s="54"/>
      <c r="N372" s="54"/>
      <c r="O372" s="54"/>
      <c r="P372" s="25"/>
      <c r="Q372" s="25"/>
      <c r="R372" s="25"/>
      <c r="S372" s="25"/>
      <c r="T372" s="25"/>
      <c r="U372" s="25"/>
      <c r="V372" s="61">
        <v>36</v>
      </c>
      <c r="W372" s="61">
        <v>144</v>
      </c>
      <c r="X372" s="61">
        <v>252</v>
      </c>
      <c r="Y372" s="21" t="s">
        <v>1007</v>
      </c>
      <c r="Z372" s="21" t="s">
        <v>1269</v>
      </c>
      <c r="AA372" s="21"/>
    </row>
    <row r="373" s="1" customFormat="1" ht="45" customHeight="1" spans="1:27">
      <c r="A373" s="22"/>
      <c r="B373" s="21" t="s">
        <v>1270</v>
      </c>
      <c r="C373" s="21" t="s">
        <v>1271</v>
      </c>
      <c r="D373" s="21" t="s">
        <v>372</v>
      </c>
      <c r="E373" s="21" t="s">
        <v>1268</v>
      </c>
      <c r="F373" s="21" t="s">
        <v>88</v>
      </c>
      <c r="G373" s="21" t="s">
        <v>372</v>
      </c>
      <c r="H373" s="20" t="s">
        <v>374</v>
      </c>
      <c r="I373" s="20" t="s">
        <v>375</v>
      </c>
      <c r="J373" s="54">
        <v>3.17</v>
      </c>
      <c r="K373" s="54">
        <v>3.17</v>
      </c>
      <c r="L373" s="54">
        <v>3.17</v>
      </c>
      <c r="M373" s="54"/>
      <c r="N373" s="54"/>
      <c r="O373" s="54"/>
      <c r="P373" s="25"/>
      <c r="Q373" s="54"/>
      <c r="R373" s="25"/>
      <c r="S373" s="25"/>
      <c r="T373" s="25"/>
      <c r="U373" s="25"/>
      <c r="V373" s="61">
        <v>33</v>
      </c>
      <c r="W373" s="61">
        <v>137</v>
      </c>
      <c r="X373" s="61">
        <v>204</v>
      </c>
      <c r="Y373" s="21" t="s">
        <v>1007</v>
      </c>
      <c r="Z373" s="21" t="s">
        <v>1272</v>
      </c>
      <c r="AA373" s="21"/>
    </row>
    <row r="374" s="1" customFormat="1" ht="79" customHeight="1" spans="1:27">
      <c r="A374" s="22"/>
      <c r="B374" s="21" t="s">
        <v>1273</v>
      </c>
      <c r="C374" s="21" t="s">
        <v>1274</v>
      </c>
      <c r="D374" s="21" t="s">
        <v>372</v>
      </c>
      <c r="E374" s="21" t="s">
        <v>1275</v>
      </c>
      <c r="F374" s="21" t="s">
        <v>88</v>
      </c>
      <c r="G374" s="21" t="s">
        <v>372</v>
      </c>
      <c r="H374" s="20" t="s">
        <v>374</v>
      </c>
      <c r="I374" s="20" t="s">
        <v>375</v>
      </c>
      <c r="J374" s="54">
        <v>29.1</v>
      </c>
      <c r="K374" s="54">
        <v>12.7</v>
      </c>
      <c r="L374" s="54">
        <v>12.7</v>
      </c>
      <c r="M374" s="54"/>
      <c r="N374" s="54"/>
      <c r="O374" s="54"/>
      <c r="P374" s="25">
        <v>16.4</v>
      </c>
      <c r="Q374" s="54">
        <v>16.4</v>
      </c>
      <c r="R374" s="25"/>
      <c r="S374" s="25"/>
      <c r="T374" s="25"/>
      <c r="U374" s="25"/>
      <c r="V374" s="61">
        <v>88</v>
      </c>
      <c r="W374" s="61">
        <v>222</v>
      </c>
      <c r="X374" s="61">
        <v>392</v>
      </c>
      <c r="Y374" s="21" t="s">
        <v>1007</v>
      </c>
      <c r="Z374" s="21" t="s">
        <v>1276</v>
      </c>
      <c r="AA374" s="21"/>
    </row>
    <row r="375" s="1" customFormat="1" ht="79" customHeight="1" spans="1:27">
      <c r="A375" s="21"/>
      <c r="B375" s="21" t="s">
        <v>1277</v>
      </c>
      <c r="C375" s="21" t="s">
        <v>1278</v>
      </c>
      <c r="D375" s="21" t="s">
        <v>372</v>
      </c>
      <c r="E375" s="21" t="s">
        <v>551</v>
      </c>
      <c r="F375" s="21" t="s">
        <v>88</v>
      </c>
      <c r="G375" s="21" t="s">
        <v>372</v>
      </c>
      <c r="H375" s="20" t="s">
        <v>374</v>
      </c>
      <c r="I375" s="20" t="s">
        <v>375</v>
      </c>
      <c r="J375" s="54">
        <v>5.68</v>
      </c>
      <c r="K375" s="54">
        <v>5.68</v>
      </c>
      <c r="L375" s="54">
        <v>5.68</v>
      </c>
      <c r="M375" s="54"/>
      <c r="N375" s="54"/>
      <c r="O375" s="54"/>
      <c r="P375" s="25"/>
      <c r="Q375" s="54"/>
      <c r="R375" s="25"/>
      <c r="S375" s="25">
        <v>0</v>
      </c>
      <c r="T375" s="25"/>
      <c r="U375" s="25"/>
      <c r="V375" s="61">
        <v>12</v>
      </c>
      <c r="W375" s="61">
        <v>40</v>
      </c>
      <c r="X375" s="61">
        <v>117</v>
      </c>
      <c r="Y375" s="21" t="s">
        <v>1007</v>
      </c>
      <c r="Z375" s="21" t="s">
        <v>1279</v>
      </c>
      <c r="AA375" s="21"/>
    </row>
    <row r="376" s="1" customFormat="1" ht="79" customHeight="1" spans="1:27">
      <c r="A376" s="22"/>
      <c r="B376" s="21" t="s">
        <v>1280</v>
      </c>
      <c r="C376" s="21" t="s">
        <v>1281</v>
      </c>
      <c r="D376" s="21" t="s">
        <v>372</v>
      </c>
      <c r="E376" s="21" t="s">
        <v>1282</v>
      </c>
      <c r="F376" s="21" t="s">
        <v>88</v>
      </c>
      <c r="G376" s="21" t="s">
        <v>372</v>
      </c>
      <c r="H376" s="20" t="s">
        <v>374</v>
      </c>
      <c r="I376" s="20" t="s">
        <v>375</v>
      </c>
      <c r="J376" s="25">
        <v>15.22</v>
      </c>
      <c r="K376" s="25">
        <v>15.22</v>
      </c>
      <c r="L376" s="25">
        <v>15.22</v>
      </c>
      <c r="M376" s="54"/>
      <c r="N376" s="54"/>
      <c r="O376" s="54"/>
      <c r="P376" s="25"/>
      <c r="Q376" s="54"/>
      <c r="R376" s="25"/>
      <c r="S376" s="25"/>
      <c r="T376" s="25"/>
      <c r="U376" s="25"/>
      <c r="V376" s="61">
        <v>21</v>
      </c>
      <c r="W376" s="61">
        <v>46</v>
      </c>
      <c r="X376" s="61">
        <v>134</v>
      </c>
      <c r="Y376" s="21" t="s">
        <v>1007</v>
      </c>
      <c r="Z376" s="21" t="s">
        <v>1283</v>
      </c>
      <c r="AA376" s="21"/>
    </row>
    <row r="377" s="1" customFormat="1" ht="79" customHeight="1" spans="1:27">
      <c r="A377" s="22"/>
      <c r="B377" s="21" t="s">
        <v>1284</v>
      </c>
      <c r="C377" s="21" t="s">
        <v>1285</v>
      </c>
      <c r="D377" s="21" t="s">
        <v>372</v>
      </c>
      <c r="E377" s="21" t="s">
        <v>630</v>
      </c>
      <c r="F377" s="21" t="s">
        <v>88</v>
      </c>
      <c r="G377" s="21" t="s">
        <v>372</v>
      </c>
      <c r="H377" s="20" t="s">
        <v>374</v>
      </c>
      <c r="I377" s="20" t="s">
        <v>375</v>
      </c>
      <c r="J377" s="25">
        <v>8.7</v>
      </c>
      <c r="K377" s="25">
        <v>8.7</v>
      </c>
      <c r="L377" s="25">
        <v>8.7</v>
      </c>
      <c r="M377" s="54"/>
      <c r="N377" s="54"/>
      <c r="O377" s="54"/>
      <c r="P377" s="25"/>
      <c r="Q377" s="54"/>
      <c r="R377" s="25"/>
      <c r="S377" s="25"/>
      <c r="T377" s="25"/>
      <c r="U377" s="25"/>
      <c r="V377" s="61">
        <v>8</v>
      </c>
      <c r="W377" s="61">
        <v>25</v>
      </c>
      <c r="X377" s="61">
        <v>37</v>
      </c>
      <c r="Y377" s="21" t="s">
        <v>1007</v>
      </c>
      <c r="Z377" s="21" t="s">
        <v>1286</v>
      </c>
      <c r="AA377" s="21"/>
    </row>
    <row r="378" s="1" customFormat="1" ht="45" customHeight="1" spans="1:27">
      <c r="A378" s="22"/>
      <c r="B378" s="21" t="s">
        <v>1287</v>
      </c>
      <c r="C378" s="21" t="s">
        <v>1288</v>
      </c>
      <c r="D378" s="21" t="s">
        <v>372</v>
      </c>
      <c r="E378" s="21" t="s">
        <v>533</v>
      </c>
      <c r="F378" s="21" t="s">
        <v>88</v>
      </c>
      <c r="G378" s="21" t="s">
        <v>372</v>
      </c>
      <c r="H378" s="20" t="s">
        <v>374</v>
      </c>
      <c r="I378" s="20" t="s">
        <v>375</v>
      </c>
      <c r="J378" s="54">
        <v>2.77</v>
      </c>
      <c r="K378" s="54">
        <v>2.77</v>
      </c>
      <c r="L378" s="54">
        <v>2.77</v>
      </c>
      <c r="M378" s="54"/>
      <c r="N378" s="54"/>
      <c r="O378" s="54"/>
      <c r="P378" s="25"/>
      <c r="Q378" s="54"/>
      <c r="R378" s="25"/>
      <c r="S378" s="25">
        <v>0</v>
      </c>
      <c r="T378" s="25"/>
      <c r="U378" s="25"/>
      <c r="V378" s="61">
        <v>4</v>
      </c>
      <c r="W378" s="61">
        <v>14</v>
      </c>
      <c r="X378" s="61">
        <v>22</v>
      </c>
      <c r="Y378" s="21" t="s">
        <v>1007</v>
      </c>
      <c r="Z378" s="21" t="s">
        <v>1289</v>
      </c>
      <c r="AA378" s="21"/>
    </row>
    <row r="379" s="1" customFormat="1" ht="122" customHeight="1" spans="1:27">
      <c r="A379" s="22"/>
      <c r="B379" s="21" t="s">
        <v>1290</v>
      </c>
      <c r="C379" s="21" t="s">
        <v>1291</v>
      </c>
      <c r="D379" s="21" t="s">
        <v>169</v>
      </c>
      <c r="E379" s="21" t="s">
        <v>1292</v>
      </c>
      <c r="F379" s="21" t="s">
        <v>88</v>
      </c>
      <c r="G379" s="21" t="s">
        <v>169</v>
      </c>
      <c r="H379" s="20" t="s">
        <v>366</v>
      </c>
      <c r="I379" s="20" t="s">
        <v>367</v>
      </c>
      <c r="J379" s="54">
        <v>17.29</v>
      </c>
      <c r="K379" s="54">
        <v>17.29</v>
      </c>
      <c r="L379" s="54">
        <v>17.29</v>
      </c>
      <c r="M379" s="54"/>
      <c r="N379" s="54"/>
      <c r="O379" s="54"/>
      <c r="P379" s="25"/>
      <c r="Q379" s="54"/>
      <c r="R379" s="25"/>
      <c r="S379" s="25">
        <v>0</v>
      </c>
      <c r="T379" s="25"/>
      <c r="U379" s="25"/>
      <c r="V379" s="61">
        <v>95</v>
      </c>
      <c r="W379" s="61">
        <v>286</v>
      </c>
      <c r="X379" s="61">
        <v>508</v>
      </c>
      <c r="Y379" s="21" t="s">
        <v>1007</v>
      </c>
      <c r="Z379" s="21" t="s">
        <v>1293</v>
      </c>
      <c r="AA379" s="21"/>
    </row>
    <row r="380" s="1" customFormat="1" ht="96" customHeight="1" spans="1:27">
      <c r="A380" s="21"/>
      <c r="B380" s="21" t="s">
        <v>1294</v>
      </c>
      <c r="C380" s="21" t="s">
        <v>1295</v>
      </c>
      <c r="D380" s="21" t="s">
        <v>169</v>
      </c>
      <c r="E380" s="21" t="s">
        <v>1296</v>
      </c>
      <c r="F380" s="21" t="s">
        <v>88</v>
      </c>
      <c r="G380" s="21" t="s">
        <v>169</v>
      </c>
      <c r="H380" s="20" t="s">
        <v>366</v>
      </c>
      <c r="I380" s="20" t="s">
        <v>367</v>
      </c>
      <c r="J380" s="54">
        <v>6.55</v>
      </c>
      <c r="K380" s="54">
        <v>6.55</v>
      </c>
      <c r="L380" s="54">
        <v>6.55</v>
      </c>
      <c r="M380" s="54"/>
      <c r="N380" s="54"/>
      <c r="O380" s="54"/>
      <c r="P380" s="25"/>
      <c r="Q380" s="54"/>
      <c r="R380" s="25"/>
      <c r="S380" s="25">
        <v>0</v>
      </c>
      <c r="T380" s="25"/>
      <c r="U380" s="25"/>
      <c r="V380" s="61">
        <v>38</v>
      </c>
      <c r="W380" s="61">
        <v>158</v>
      </c>
      <c r="X380" s="61">
        <v>186</v>
      </c>
      <c r="Y380" s="21" t="s">
        <v>1007</v>
      </c>
      <c r="Z380" s="21" t="s">
        <v>1297</v>
      </c>
      <c r="AA380" s="21"/>
    </row>
    <row r="381" s="1" customFormat="1" ht="45" customHeight="1" spans="1:27">
      <c r="A381" s="22"/>
      <c r="B381" s="21" t="s">
        <v>1298</v>
      </c>
      <c r="C381" s="21" t="s">
        <v>1299</v>
      </c>
      <c r="D381" s="21" t="s">
        <v>169</v>
      </c>
      <c r="E381" s="21" t="s">
        <v>1300</v>
      </c>
      <c r="F381" s="21" t="s">
        <v>88</v>
      </c>
      <c r="G381" s="21" t="s">
        <v>169</v>
      </c>
      <c r="H381" s="20" t="s">
        <v>366</v>
      </c>
      <c r="I381" s="20" t="s">
        <v>367</v>
      </c>
      <c r="J381" s="54">
        <v>2.07</v>
      </c>
      <c r="K381" s="54">
        <v>2.07</v>
      </c>
      <c r="L381" s="54">
        <v>2.07</v>
      </c>
      <c r="M381" s="54"/>
      <c r="N381" s="54"/>
      <c r="O381" s="54"/>
      <c r="P381" s="25"/>
      <c r="Q381" s="54"/>
      <c r="R381" s="25"/>
      <c r="S381" s="25">
        <v>0</v>
      </c>
      <c r="T381" s="25"/>
      <c r="U381" s="25"/>
      <c r="V381" s="61">
        <v>78</v>
      </c>
      <c r="W381" s="61">
        <v>236</v>
      </c>
      <c r="X381" s="61">
        <v>444</v>
      </c>
      <c r="Y381" s="21" t="s">
        <v>1007</v>
      </c>
      <c r="Z381" s="21" t="s">
        <v>1301</v>
      </c>
      <c r="AA381" s="21"/>
    </row>
    <row r="382" s="1" customFormat="1" ht="110" customHeight="1" spans="1:27">
      <c r="A382" s="22"/>
      <c r="B382" s="21" t="s">
        <v>1302</v>
      </c>
      <c r="C382" s="21" t="s">
        <v>1303</v>
      </c>
      <c r="D382" s="21" t="s">
        <v>169</v>
      </c>
      <c r="E382" s="21" t="s">
        <v>1304</v>
      </c>
      <c r="F382" s="21" t="s">
        <v>88</v>
      </c>
      <c r="G382" s="21" t="s">
        <v>169</v>
      </c>
      <c r="H382" s="20" t="s">
        <v>366</v>
      </c>
      <c r="I382" s="20" t="s">
        <v>367</v>
      </c>
      <c r="J382" s="25">
        <v>12.68</v>
      </c>
      <c r="K382" s="25">
        <v>12.68</v>
      </c>
      <c r="L382" s="25">
        <v>12.68</v>
      </c>
      <c r="M382" s="54"/>
      <c r="N382" s="54"/>
      <c r="O382" s="54"/>
      <c r="P382" s="25"/>
      <c r="Q382" s="54"/>
      <c r="R382" s="25"/>
      <c r="S382" s="25">
        <v>0</v>
      </c>
      <c r="T382" s="25"/>
      <c r="U382" s="25"/>
      <c r="V382" s="61">
        <v>105</v>
      </c>
      <c r="W382" s="61">
        <v>336</v>
      </c>
      <c r="X382" s="61">
        <v>530</v>
      </c>
      <c r="Y382" s="21" t="s">
        <v>1007</v>
      </c>
      <c r="Z382" s="21" t="s">
        <v>1305</v>
      </c>
      <c r="AA382" s="21"/>
    </row>
    <row r="383" s="1" customFormat="1" ht="66" customHeight="1" spans="1:27">
      <c r="A383" s="22"/>
      <c r="B383" s="21" t="s">
        <v>1306</v>
      </c>
      <c r="C383" s="21" t="s">
        <v>1307</v>
      </c>
      <c r="D383" s="21" t="s">
        <v>169</v>
      </c>
      <c r="E383" s="21" t="s">
        <v>1308</v>
      </c>
      <c r="F383" s="21" t="s">
        <v>88</v>
      </c>
      <c r="G383" s="21" t="s">
        <v>169</v>
      </c>
      <c r="H383" s="20" t="s">
        <v>366</v>
      </c>
      <c r="I383" s="20" t="s">
        <v>367</v>
      </c>
      <c r="J383" s="54">
        <v>6.24</v>
      </c>
      <c r="K383" s="54">
        <v>6.24</v>
      </c>
      <c r="L383" s="54">
        <v>6.24</v>
      </c>
      <c r="M383" s="54"/>
      <c r="N383" s="54"/>
      <c r="O383" s="54"/>
      <c r="P383" s="25"/>
      <c r="Q383" s="54"/>
      <c r="R383" s="25"/>
      <c r="S383" s="25">
        <v>0</v>
      </c>
      <c r="T383" s="25"/>
      <c r="U383" s="25"/>
      <c r="V383" s="61">
        <v>55</v>
      </c>
      <c r="W383" s="61">
        <v>176</v>
      </c>
      <c r="X383" s="61">
        <v>360</v>
      </c>
      <c r="Y383" s="21" t="s">
        <v>1007</v>
      </c>
      <c r="Z383" s="21" t="s">
        <v>1309</v>
      </c>
      <c r="AA383" s="21"/>
    </row>
    <row r="384" s="1" customFormat="1" ht="86" customHeight="1" spans="1:27">
      <c r="A384" s="22"/>
      <c r="B384" s="21" t="s">
        <v>1310</v>
      </c>
      <c r="C384" s="21" t="s">
        <v>1311</v>
      </c>
      <c r="D384" s="21" t="s">
        <v>169</v>
      </c>
      <c r="E384" s="21" t="s">
        <v>365</v>
      </c>
      <c r="F384" s="21" t="s">
        <v>88</v>
      </c>
      <c r="G384" s="21" t="s">
        <v>169</v>
      </c>
      <c r="H384" s="20" t="s">
        <v>366</v>
      </c>
      <c r="I384" s="20" t="s">
        <v>367</v>
      </c>
      <c r="J384" s="54">
        <v>15.22</v>
      </c>
      <c r="K384" s="54">
        <v>15.22</v>
      </c>
      <c r="L384" s="54">
        <v>15.22</v>
      </c>
      <c r="M384" s="54"/>
      <c r="N384" s="54"/>
      <c r="O384" s="54"/>
      <c r="P384" s="25"/>
      <c r="Q384" s="54"/>
      <c r="R384" s="25"/>
      <c r="S384" s="25"/>
      <c r="T384" s="25"/>
      <c r="U384" s="25"/>
      <c r="V384" s="61">
        <v>175</v>
      </c>
      <c r="W384" s="61">
        <v>560</v>
      </c>
      <c r="X384" s="61">
        <v>854</v>
      </c>
      <c r="Y384" s="21" t="s">
        <v>1007</v>
      </c>
      <c r="Z384" s="21" t="s">
        <v>1312</v>
      </c>
      <c r="AA384" s="21"/>
    </row>
    <row r="385" s="1" customFormat="1" ht="86" customHeight="1" spans="1:27">
      <c r="A385" s="22"/>
      <c r="B385" s="21" t="s">
        <v>1313</v>
      </c>
      <c r="C385" s="21" t="s">
        <v>1314</v>
      </c>
      <c r="D385" s="21" t="s">
        <v>169</v>
      </c>
      <c r="E385" s="21" t="s">
        <v>170</v>
      </c>
      <c r="F385" s="21" t="s">
        <v>88</v>
      </c>
      <c r="G385" s="21" t="s">
        <v>169</v>
      </c>
      <c r="H385" s="20" t="s">
        <v>366</v>
      </c>
      <c r="I385" s="20" t="s">
        <v>367</v>
      </c>
      <c r="J385" s="54">
        <v>14.54</v>
      </c>
      <c r="K385" s="54">
        <v>14.54</v>
      </c>
      <c r="L385" s="54">
        <v>14.54</v>
      </c>
      <c r="M385" s="54"/>
      <c r="N385" s="54"/>
      <c r="O385" s="54"/>
      <c r="P385" s="25"/>
      <c r="Q385" s="54"/>
      <c r="R385" s="25"/>
      <c r="S385" s="25"/>
      <c r="T385" s="25"/>
      <c r="U385" s="25"/>
      <c r="V385" s="61">
        <v>79</v>
      </c>
      <c r="W385" s="61">
        <v>307</v>
      </c>
      <c r="X385" s="61">
        <v>502</v>
      </c>
      <c r="Y385" s="21" t="s">
        <v>1007</v>
      </c>
      <c r="Z385" s="21" t="s">
        <v>1315</v>
      </c>
      <c r="AA385" s="21"/>
    </row>
    <row r="386" s="1" customFormat="1" ht="45" customHeight="1" spans="1:27">
      <c r="A386" s="22"/>
      <c r="B386" s="21" t="s">
        <v>1316</v>
      </c>
      <c r="C386" s="21" t="s">
        <v>1317</v>
      </c>
      <c r="D386" s="21" t="s">
        <v>169</v>
      </c>
      <c r="E386" s="21" t="s">
        <v>170</v>
      </c>
      <c r="F386" s="21" t="s">
        <v>88</v>
      </c>
      <c r="G386" s="21" t="s">
        <v>169</v>
      </c>
      <c r="H386" s="20" t="s">
        <v>366</v>
      </c>
      <c r="I386" s="20" t="s">
        <v>367</v>
      </c>
      <c r="J386" s="54">
        <v>14.11</v>
      </c>
      <c r="K386" s="54">
        <v>14.11</v>
      </c>
      <c r="L386" s="54">
        <v>14.11</v>
      </c>
      <c r="M386" s="54"/>
      <c r="N386" s="54"/>
      <c r="O386" s="54"/>
      <c r="P386" s="25"/>
      <c r="Q386" s="54"/>
      <c r="R386" s="25"/>
      <c r="S386" s="25"/>
      <c r="T386" s="25"/>
      <c r="U386" s="25"/>
      <c r="V386" s="61">
        <v>36</v>
      </c>
      <c r="W386" s="61">
        <v>118</v>
      </c>
      <c r="X386" s="61">
        <v>186</v>
      </c>
      <c r="Y386" s="21" t="s">
        <v>1007</v>
      </c>
      <c r="Z386" s="21" t="s">
        <v>1318</v>
      </c>
      <c r="AA386" s="21"/>
    </row>
    <row r="387" s="1" customFormat="1" ht="84" customHeight="1" spans="1:27">
      <c r="A387" s="21"/>
      <c r="B387" s="21" t="s">
        <v>1319</v>
      </c>
      <c r="C387" s="21" t="s">
        <v>1320</v>
      </c>
      <c r="D387" s="21" t="s">
        <v>288</v>
      </c>
      <c r="E387" s="21" t="s">
        <v>961</v>
      </c>
      <c r="F387" s="21" t="s">
        <v>88</v>
      </c>
      <c r="G387" s="21" t="s">
        <v>288</v>
      </c>
      <c r="H387" s="20" t="s">
        <v>1321</v>
      </c>
      <c r="I387" s="20" t="s">
        <v>1322</v>
      </c>
      <c r="J387" s="25">
        <v>22.37</v>
      </c>
      <c r="K387" s="25">
        <v>22.37</v>
      </c>
      <c r="L387" s="25">
        <v>22.37</v>
      </c>
      <c r="M387" s="54"/>
      <c r="N387" s="54"/>
      <c r="O387" s="54"/>
      <c r="P387" s="25"/>
      <c r="Q387" s="54"/>
      <c r="R387" s="25"/>
      <c r="S387" s="25"/>
      <c r="T387" s="25"/>
      <c r="U387" s="25"/>
      <c r="V387" s="61">
        <v>134</v>
      </c>
      <c r="W387" s="61">
        <v>469</v>
      </c>
      <c r="X387" s="61">
        <v>561</v>
      </c>
      <c r="Y387" s="21" t="s">
        <v>1007</v>
      </c>
      <c r="Z387" s="21" t="s">
        <v>1323</v>
      </c>
      <c r="AA387" s="21"/>
    </row>
    <row r="388" s="1" customFormat="1" ht="136" customHeight="1" spans="1:27">
      <c r="A388" s="22"/>
      <c r="B388" s="21" t="s">
        <v>1324</v>
      </c>
      <c r="C388" s="21" t="s">
        <v>1325</v>
      </c>
      <c r="D388" s="21" t="s">
        <v>288</v>
      </c>
      <c r="E388" s="21" t="s">
        <v>494</v>
      </c>
      <c r="F388" s="21" t="s">
        <v>88</v>
      </c>
      <c r="G388" s="21" t="s">
        <v>288</v>
      </c>
      <c r="H388" s="20" t="s">
        <v>1321</v>
      </c>
      <c r="I388" s="20" t="s">
        <v>1322</v>
      </c>
      <c r="J388" s="54">
        <v>60.3</v>
      </c>
      <c r="K388" s="54">
        <v>60.3</v>
      </c>
      <c r="L388" s="54">
        <v>60.3</v>
      </c>
      <c r="M388" s="54"/>
      <c r="N388" s="54"/>
      <c r="O388" s="54"/>
      <c r="P388" s="25"/>
      <c r="Q388" s="54"/>
      <c r="R388" s="25"/>
      <c r="S388" s="25"/>
      <c r="T388" s="25"/>
      <c r="U388" s="25"/>
      <c r="V388" s="61">
        <v>250</v>
      </c>
      <c r="W388" s="61">
        <v>589</v>
      </c>
      <c r="X388" s="61">
        <v>1005</v>
      </c>
      <c r="Y388" s="21" t="s">
        <v>1007</v>
      </c>
      <c r="Z388" s="21" t="s">
        <v>1326</v>
      </c>
      <c r="AA388" s="21"/>
    </row>
    <row r="389" s="1" customFormat="1" ht="45" customHeight="1" spans="1:27">
      <c r="A389" s="22"/>
      <c r="B389" s="21" t="s">
        <v>1327</v>
      </c>
      <c r="C389" s="21" t="s">
        <v>1328</v>
      </c>
      <c r="D389" s="21" t="s">
        <v>288</v>
      </c>
      <c r="E389" s="21" t="s">
        <v>1329</v>
      </c>
      <c r="F389" s="21" t="s">
        <v>88</v>
      </c>
      <c r="G389" s="21" t="s">
        <v>288</v>
      </c>
      <c r="H389" s="20" t="s">
        <v>1321</v>
      </c>
      <c r="I389" s="20" t="s">
        <v>1322</v>
      </c>
      <c r="J389" s="54">
        <v>10.86</v>
      </c>
      <c r="K389" s="54">
        <v>10.86</v>
      </c>
      <c r="L389" s="54">
        <v>10.86</v>
      </c>
      <c r="M389" s="54"/>
      <c r="N389" s="54"/>
      <c r="O389" s="54"/>
      <c r="P389" s="25"/>
      <c r="Q389" s="54"/>
      <c r="R389" s="25"/>
      <c r="S389" s="25">
        <v>0</v>
      </c>
      <c r="T389" s="25"/>
      <c r="U389" s="25"/>
      <c r="V389" s="61">
        <v>20</v>
      </c>
      <c r="W389" s="61">
        <v>85</v>
      </c>
      <c r="X389" s="61">
        <v>104</v>
      </c>
      <c r="Y389" s="21" t="s">
        <v>1007</v>
      </c>
      <c r="Z389" s="21" t="s">
        <v>1330</v>
      </c>
      <c r="AA389" s="21"/>
    </row>
    <row r="390" s="1" customFormat="1" ht="79" customHeight="1" spans="1:27">
      <c r="A390" s="22"/>
      <c r="B390" s="21" t="s">
        <v>1331</v>
      </c>
      <c r="C390" s="21" t="s">
        <v>1332</v>
      </c>
      <c r="D390" s="21" t="s">
        <v>288</v>
      </c>
      <c r="E390" s="21" t="s">
        <v>289</v>
      </c>
      <c r="F390" s="21" t="s">
        <v>88</v>
      </c>
      <c r="G390" s="21" t="s">
        <v>288</v>
      </c>
      <c r="H390" s="20" t="s">
        <v>1321</v>
      </c>
      <c r="I390" s="20" t="s">
        <v>1322</v>
      </c>
      <c r="J390" s="25">
        <v>26.24</v>
      </c>
      <c r="K390" s="25">
        <v>26.24</v>
      </c>
      <c r="L390" s="25">
        <v>26.24</v>
      </c>
      <c r="M390" s="54"/>
      <c r="N390" s="54"/>
      <c r="O390" s="54"/>
      <c r="P390" s="25"/>
      <c r="Q390" s="54"/>
      <c r="R390" s="25"/>
      <c r="S390" s="25"/>
      <c r="T390" s="25"/>
      <c r="U390" s="25"/>
      <c r="V390" s="61">
        <v>80</v>
      </c>
      <c r="W390" s="61">
        <v>321</v>
      </c>
      <c r="X390" s="61">
        <v>633</v>
      </c>
      <c r="Y390" s="21" t="s">
        <v>1007</v>
      </c>
      <c r="Z390" s="21" t="s">
        <v>1333</v>
      </c>
      <c r="AA390" s="21"/>
    </row>
    <row r="391" s="1" customFormat="1" ht="79" customHeight="1" spans="1:27">
      <c r="A391" s="22"/>
      <c r="B391" s="21" t="s">
        <v>1334</v>
      </c>
      <c r="C391" s="21" t="s">
        <v>1335</v>
      </c>
      <c r="D391" s="21" t="s">
        <v>288</v>
      </c>
      <c r="E391" s="21" t="s">
        <v>993</v>
      </c>
      <c r="F391" s="21" t="s">
        <v>88</v>
      </c>
      <c r="G391" s="21" t="s">
        <v>288</v>
      </c>
      <c r="H391" s="20" t="s">
        <v>1321</v>
      </c>
      <c r="I391" s="20" t="s">
        <v>1322</v>
      </c>
      <c r="J391" s="25">
        <v>17.41</v>
      </c>
      <c r="K391" s="25">
        <v>17.41</v>
      </c>
      <c r="L391" s="25">
        <v>17.41</v>
      </c>
      <c r="M391" s="54"/>
      <c r="N391" s="54"/>
      <c r="O391" s="54"/>
      <c r="P391" s="25"/>
      <c r="Q391" s="54"/>
      <c r="R391" s="25"/>
      <c r="S391" s="25"/>
      <c r="T391" s="25"/>
      <c r="U391" s="25"/>
      <c r="V391" s="61">
        <v>81</v>
      </c>
      <c r="W391" s="61">
        <v>320</v>
      </c>
      <c r="X391" s="61">
        <v>498</v>
      </c>
      <c r="Y391" s="21" t="s">
        <v>1007</v>
      </c>
      <c r="Z391" s="21" t="s">
        <v>1336</v>
      </c>
      <c r="AA391" s="21"/>
    </row>
    <row r="392" s="1" customFormat="1" ht="45" customHeight="1" spans="1:27">
      <c r="A392" s="22"/>
      <c r="B392" s="21" t="s">
        <v>1337</v>
      </c>
      <c r="C392" s="21" t="s">
        <v>1338</v>
      </c>
      <c r="D392" s="21" t="s">
        <v>288</v>
      </c>
      <c r="E392" s="21" t="s">
        <v>893</v>
      </c>
      <c r="F392" s="21" t="s">
        <v>88</v>
      </c>
      <c r="G392" s="21" t="s">
        <v>288</v>
      </c>
      <c r="H392" s="20" t="s">
        <v>1321</v>
      </c>
      <c r="I392" s="20" t="s">
        <v>1322</v>
      </c>
      <c r="J392" s="54">
        <v>6.48</v>
      </c>
      <c r="K392" s="54">
        <v>6.48</v>
      </c>
      <c r="L392" s="54">
        <v>6.48</v>
      </c>
      <c r="M392" s="54"/>
      <c r="N392" s="54"/>
      <c r="O392" s="54"/>
      <c r="P392" s="25"/>
      <c r="Q392" s="54"/>
      <c r="R392" s="25"/>
      <c r="S392" s="25"/>
      <c r="T392" s="25"/>
      <c r="U392" s="25"/>
      <c r="V392" s="61">
        <v>12</v>
      </c>
      <c r="W392" s="61">
        <v>52</v>
      </c>
      <c r="X392" s="61">
        <v>70</v>
      </c>
      <c r="Y392" s="21" t="s">
        <v>1007</v>
      </c>
      <c r="Z392" s="21" t="s">
        <v>1339</v>
      </c>
      <c r="AA392" s="21"/>
    </row>
    <row r="393" s="1" customFormat="1" ht="45" customHeight="1" spans="1:27">
      <c r="A393" s="22"/>
      <c r="B393" s="21" t="s">
        <v>1340</v>
      </c>
      <c r="C393" s="21" t="s">
        <v>1341</v>
      </c>
      <c r="D393" s="21" t="s">
        <v>283</v>
      </c>
      <c r="E393" s="21" t="s">
        <v>953</v>
      </c>
      <c r="F393" s="21" t="s">
        <v>88</v>
      </c>
      <c r="G393" s="21" t="s">
        <v>283</v>
      </c>
      <c r="H393" s="20" t="s">
        <v>1342</v>
      </c>
      <c r="I393" s="20" t="s">
        <v>1343</v>
      </c>
      <c r="J393" s="54">
        <v>8.3</v>
      </c>
      <c r="K393" s="54">
        <v>8.3</v>
      </c>
      <c r="L393" s="54">
        <v>8.3</v>
      </c>
      <c r="M393" s="54"/>
      <c r="N393" s="54"/>
      <c r="O393" s="54"/>
      <c r="P393" s="25"/>
      <c r="Q393" s="54"/>
      <c r="R393" s="25"/>
      <c r="S393" s="25">
        <v>0</v>
      </c>
      <c r="T393" s="25"/>
      <c r="U393" s="25"/>
      <c r="V393" s="61">
        <v>33</v>
      </c>
      <c r="W393" s="61">
        <v>116</v>
      </c>
      <c r="X393" s="61">
        <v>178</v>
      </c>
      <c r="Y393" s="21" t="s">
        <v>1007</v>
      </c>
      <c r="Z393" s="21" t="s">
        <v>1344</v>
      </c>
      <c r="AA393" s="21"/>
    </row>
    <row r="394" s="1" customFormat="1" ht="45" customHeight="1" spans="1:27">
      <c r="A394" s="22"/>
      <c r="B394" s="21" t="s">
        <v>1345</v>
      </c>
      <c r="C394" s="21" t="s">
        <v>1346</v>
      </c>
      <c r="D394" s="21" t="s">
        <v>283</v>
      </c>
      <c r="E394" s="21" t="s">
        <v>833</v>
      </c>
      <c r="F394" s="21" t="s">
        <v>88</v>
      </c>
      <c r="G394" s="21" t="s">
        <v>283</v>
      </c>
      <c r="H394" s="20" t="s">
        <v>1342</v>
      </c>
      <c r="I394" s="20" t="s">
        <v>1343</v>
      </c>
      <c r="J394" s="54">
        <v>4.36</v>
      </c>
      <c r="K394" s="54">
        <v>4.36</v>
      </c>
      <c r="L394" s="54">
        <v>4.36</v>
      </c>
      <c r="M394" s="54"/>
      <c r="N394" s="54"/>
      <c r="O394" s="54"/>
      <c r="P394" s="25"/>
      <c r="Q394" s="54"/>
      <c r="R394" s="25"/>
      <c r="S394" s="25">
        <v>0</v>
      </c>
      <c r="T394" s="25"/>
      <c r="U394" s="25"/>
      <c r="V394" s="61">
        <v>11</v>
      </c>
      <c r="W394" s="61">
        <v>40</v>
      </c>
      <c r="X394" s="61">
        <v>60</v>
      </c>
      <c r="Y394" s="21" t="s">
        <v>1007</v>
      </c>
      <c r="Z394" s="21" t="s">
        <v>1347</v>
      </c>
      <c r="AA394" s="21"/>
    </row>
    <row r="395" s="1" customFormat="1" ht="60" customHeight="1" spans="1:27">
      <c r="A395" s="22"/>
      <c r="B395" s="21" t="s">
        <v>1348</v>
      </c>
      <c r="C395" s="21" t="s">
        <v>1349</v>
      </c>
      <c r="D395" s="21" t="s">
        <v>283</v>
      </c>
      <c r="E395" s="21" t="s">
        <v>872</v>
      </c>
      <c r="F395" s="21" t="s">
        <v>88</v>
      </c>
      <c r="G395" s="21" t="s">
        <v>283</v>
      </c>
      <c r="H395" s="20" t="s">
        <v>1342</v>
      </c>
      <c r="I395" s="20" t="s">
        <v>1343</v>
      </c>
      <c r="J395" s="54">
        <v>25.12</v>
      </c>
      <c r="K395" s="54">
        <v>25.12</v>
      </c>
      <c r="L395" s="54">
        <v>25.12</v>
      </c>
      <c r="M395" s="54"/>
      <c r="N395" s="54"/>
      <c r="O395" s="54"/>
      <c r="P395" s="25"/>
      <c r="Q395" s="54"/>
      <c r="R395" s="25"/>
      <c r="S395" s="25"/>
      <c r="T395" s="25"/>
      <c r="U395" s="25"/>
      <c r="V395" s="61">
        <v>8</v>
      </c>
      <c r="W395" s="61">
        <v>30</v>
      </c>
      <c r="X395" s="61">
        <v>215</v>
      </c>
      <c r="Y395" s="21" t="s">
        <v>1007</v>
      </c>
      <c r="Z395" s="21" t="s">
        <v>1350</v>
      </c>
      <c r="AA395" s="21"/>
    </row>
    <row r="396" s="1" customFormat="1" ht="45" customHeight="1" spans="1:27">
      <c r="A396" s="22"/>
      <c r="B396" s="21" t="s">
        <v>1351</v>
      </c>
      <c r="C396" s="21" t="s">
        <v>1352</v>
      </c>
      <c r="D396" s="21" t="s">
        <v>283</v>
      </c>
      <c r="E396" s="21" t="s">
        <v>1353</v>
      </c>
      <c r="F396" s="21" t="s">
        <v>88</v>
      </c>
      <c r="G396" s="21" t="s">
        <v>283</v>
      </c>
      <c r="H396" s="20" t="s">
        <v>1342</v>
      </c>
      <c r="I396" s="20" t="s">
        <v>1343</v>
      </c>
      <c r="J396" s="54">
        <v>1.81</v>
      </c>
      <c r="K396" s="54">
        <v>1.81</v>
      </c>
      <c r="L396" s="54">
        <v>1.81</v>
      </c>
      <c r="M396" s="54"/>
      <c r="N396" s="54"/>
      <c r="O396" s="54"/>
      <c r="P396" s="25"/>
      <c r="Q396" s="54"/>
      <c r="R396" s="25"/>
      <c r="S396" s="25">
        <v>0</v>
      </c>
      <c r="T396" s="25"/>
      <c r="U396" s="25"/>
      <c r="V396" s="61">
        <v>5</v>
      </c>
      <c r="W396" s="61">
        <v>14</v>
      </c>
      <c r="X396" s="61">
        <v>14</v>
      </c>
      <c r="Y396" s="21" t="s">
        <v>1007</v>
      </c>
      <c r="Z396" s="21" t="s">
        <v>1354</v>
      </c>
      <c r="AA396" s="21"/>
    </row>
    <row r="397" s="1" customFormat="1" ht="45" customHeight="1" spans="1:27">
      <c r="A397" s="22"/>
      <c r="B397" s="21" t="s">
        <v>1355</v>
      </c>
      <c r="C397" s="21" t="s">
        <v>1356</v>
      </c>
      <c r="D397" s="21" t="s">
        <v>283</v>
      </c>
      <c r="E397" s="21" t="s">
        <v>1357</v>
      </c>
      <c r="F397" s="21" t="s">
        <v>88</v>
      </c>
      <c r="G397" s="21" t="s">
        <v>283</v>
      </c>
      <c r="H397" s="20" t="s">
        <v>1342</v>
      </c>
      <c r="I397" s="20" t="s">
        <v>1343</v>
      </c>
      <c r="J397" s="54">
        <v>3.13</v>
      </c>
      <c r="K397" s="54">
        <v>3.13</v>
      </c>
      <c r="L397" s="54">
        <v>3.13</v>
      </c>
      <c r="M397" s="54"/>
      <c r="N397" s="54"/>
      <c r="O397" s="54"/>
      <c r="P397" s="25"/>
      <c r="Q397" s="54"/>
      <c r="R397" s="25"/>
      <c r="S397" s="25">
        <v>0</v>
      </c>
      <c r="T397" s="25"/>
      <c r="U397" s="25"/>
      <c r="V397" s="61">
        <v>3</v>
      </c>
      <c r="W397" s="61">
        <v>12</v>
      </c>
      <c r="X397" s="61">
        <v>16</v>
      </c>
      <c r="Y397" s="21" t="s">
        <v>1007</v>
      </c>
      <c r="Z397" s="21" t="s">
        <v>1358</v>
      </c>
      <c r="AA397" s="21"/>
    </row>
    <row r="398" s="1" customFormat="1" ht="45" customHeight="1" spans="1:27">
      <c r="A398" s="22"/>
      <c r="B398" s="21" t="s">
        <v>1359</v>
      </c>
      <c r="C398" s="21" t="s">
        <v>1360</v>
      </c>
      <c r="D398" s="21" t="s">
        <v>283</v>
      </c>
      <c r="E398" s="21" t="s">
        <v>639</v>
      </c>
      <c r="F398" s="21" t="s">
        <v>88</v>
      </c>
      <c r="G398" s="21" t="s">
        <v>283</v>
      </c>
      <c r="H398" s="20" t="s">
        <v>1342</v>
      </c>
      <c r="I398" s="20" t="s">
        <v>1343</v>
      </c>
      <c r="J398" s="54">
        <v>2.5</v>
      </c>
      <c r="K398" s="54">
        <v>2.5</v>
      </c>
      <c r="L398" s="54">
        <v>2.5</v>
      </c>
      <c r="M398" s="54"/>
      <c r="N398" s="54"/>
      <c r="O398" s="54"/>
      <c r="P398" s="25"/>
      <c r="Q398" s="54"/>
      <c r="R398" s="25"/>
      <c r="S398" s="25"/>
      <c r="T398" s="25"/>
      <c r="U398" s="25"/>
      <c r="V398" s="61">
        <v>5</v>
      </c>
      <c r="W398" s="61">
        <v>18</v>
      </c>
      <c r="X398" s="61">
        <v>27</v>
      </c>
      <c r="Y398" s="21" t="s">
        <v>1007</v>
      </c>
      <c r="Z398" s="21" t="s">
        <v>1361</v>
      </c>
      <c r="AA398" s="21"/>
    </row>
    <row r="399" s="1" customFormat="1" ht="60" customHeight="1" spans="1:27">
      <c r="A399" s="22"/>
      <c r="B399" s="21" t="s">
        <v>1362</v>
      </c>
      <c r="C399" s="21" t="s">
        <v>1363</v>
      </c>
      <c r="D399" s="21" t="s">
        <v>283</v>
      </c>
      <c r="E399" s="21" t="s">
        <v>284</v>
      </c>
      <c r="F399" s="21" t="s">
        <v>88</v>
      </c>
      <c r="G399" s="21" t="s">
        <v>283</v>
      </c>
      <c r="H399" s="20" t="s">
        <v>1342</v>
      </c>
      <c r="I399" s="20" t="s">
        <v>1343</v>
      </c>
      <c r="J399" s="54">
        <v>16.61</v>
      </c>
      <c r="K399" s="54">
        <v>16.61</v>
      </c>
      <c r="L399" s="54">
        <v>16.61</v>
      </c>
      <c r="M399" s="54"/>
      <c r="N399" s="54"/>
      <c r="O399" s="54"/>
      <c r="P399" s="25"/>
      <c r="Q399" s="54"/>
      <c r="R399" s="25"/>
      <c r="S399" s="25"/>
      <c r="T399" s="25"/>
      <c r="U399" s="25"/>
      <c r="V399" s="61">
        <v>61</v>
      </c>
      <c r="W399" s="61">
        <v>250</v>
      </c>
      <c r="X399" s="61">
        <v>360</v>
      </c>
      <c r="Y399" s="21" t="s">
        <v>1007</v>
      </c>
      <c r="Z399" s="21" t="s">
        <v>1364</v>
      </c>
      <c r="AA399" s="21"/>
    </row>
    <row r="400" s="1" customFormat="1" ht="45" customHeight="1" spans="1:27">
      <c r="A400" s="22"/>
      <c r="B400" s="21" t="s">
        <v>1365</v>
      </c>
      <c r="C400" s="21" t="s">
        <v>1366</v>
      </c>
      <c r="D400" s="21" t="s">
        <v>283</v>
      </c>
      <c r="E400" s="21" t="s">
        <v>1367</v>
      </c>
      <c r="F400" s="21" t="s">
        <v>88</v>
      </c>
      <c r="G400" s="21" t="s">
        <v>283</v>
      </c>
      <c r="H400" s="20" t="s">
        <v>1342</v>
      </c>
      <c r="I400" s="20" t="s">
        <v>1343</v>
      </c>
      <c r="J400" s="54">
        <v>9.12</v>
      </c>
      <c r="K400" s="54">
        <v>9.12</v>
      </c>
      <c r="L400" s="54">
        <v>9.12</v>
      </c>
      <c r="M400" s="54"/>
      <c r="N400" s="54"/>
      <c r="O400" s="54"/>
      <c r="P400" s="25"/>
      <c r="Q400" s="54"/>
      <c r="R400" s="25"/>
      <c r="S400" s="25"/>
      <c r="T400" s="25"/>
      <c r="U400" s="25"/>
      <c r="V400" s="101">
        <v>35</v>
      </c>
      <c r="W400" s="101">
        <v>180</v>
      </c>
      <c r="X400" s="101">
        <v>200</v>
      </c>
      <c r="Y400" s="21" t="s">
        <v>1007</v>
      </c>
      <c r="Z400" s="21" t="s">
        <v>1368</v>
      </c>
      <c r="AA400" s="21"/>
    </row>
    <row r="401" s="1" customFormat="1" ht="45" customHeight="1" spans="1:27">
      <c r="A401" s="22"/>
      <c r="B401" s="21" t="s">
        <v>1369</v>
      </c>
      <c r="C401" s="21" t="s">
        <v>1370</v>
      </c>
      <c r="D401" s="21" t="s">
        <v>283</v>
      </c>
      <c r="E401" s="21" t="s">
        <v>649</v>
      </c>
      <c r="F401" s="21" t="s">
        <v>88</v>
      </c>
      <c r="G401" s="21" t="s">
        <v>283</v>
      </c>
      <c r="H401" s="20" t="s">
        <v>1342</v>
      </c>
      <c r="I401" s="20" t="s">
        <v>1343</v>
      </c>
      <c r="J401" s="54">
        <v>2.76</v>
      </c>
      <c r="K401" s="54">
        <v>2.76</v>
      </c>
      <c r="L401" s="54">
        <v>2.76</v>
      </c>
      <c r="M401" s="54"/>
      <c r="N401" s="54"/>
      <c r="O401" s="54"/>
      <c r="P401" s="25"/>
      <c r="Q401" s="54"/>
      <c r="R401" s="25"/>
      <c r="S401" s="25"/>
      <c r="T401" s="25"/>
      <c r="U401" s="25"/>
      <c r="V401" s="101">
        <v>20</v>
      </c>
      <c r="W401" s="101">
        <v>75</v>
      </c>
      <c r="X401" s="101">
        <v>106</v>
      </c>
      <c r="Y401" s="21" t="s">
        <v>1007</v>
      </c>
      <c r="Z401" s="21" t="s">
        <v>1371</v>
      </c>
      <c r="AA401" s="21"/>
    </row>
    <row r="402" s="1" customFormat="1" ht="88" customHeight="1" spans="1:27">
      <c r="A402" s="22"/>
      <c r="B402" s="21" t="s">
        <v>1372</v>
      </c>
      <c r="C402" s="21" t="s">
        <v>1373</v>
      </c>
      <c r="D402" s="21" t="s">
        <v>283</v>
      </c>
      <c r="E402" s="21" t="s">
        <v>1374</v>
      </c>
      <c r="F402" s="21" t="s">
        <v>88</v>
      </c>
      <c r="G402" s="21" t="s">
        <v>283</v>
      </c>
      <c r="H402" s="20" t="s">
        <v>1342</v>
      </c>
      <c r="I402" s="20" t="s">
        <v>1343</v>
      </c>
      <c r="J402" s="25">
        <v>32.46</v>
      </c>
      <c r="K402" s="25">
        <v>32.46</v>
      </c>
      <c r="L402" s="25">
        <v>32.46</v>
      </c>
      <c r="M402" s="54"/>
      <c r="N402" s="54"/>
      <c r="O402" s="54"/>
      <c r="P402" s="25"/>
      <c r="Q402" s="54"/>
      <c r="R402" s="25"/>
      <c r="S402" s="25"/>
      <c r="T402" s="25"/>
      <c r="U402" s="25"/>
      <c r="V402" s="21">
        <v>125</v>
      </c>
      <c r="W402" s="101">
        <v>150</v>
      </c>
      <c r="X402" s="101">
        <v>2215</v>
      </c>
      <c r="Y402" s="21" t="s">
        <v>1007</v>
      </c>
      <c r="Z402" s="21" t="s">
        <v>1375</v>
      </c>
      <c r="AA402" s="21"/>
    </row>
    <row r="403" s="1" customFormat="1" ht="88" customHeight="1" spans="1:27">
      <c r="A403" s="22"/>
      <c r="B403" s="21" t="s">
        <v>1376</v>
      </c>
      <c r="C403" s="21" t="s">
        <v>1377</v>
      </c>
      <c r="D403" s="21" t="s">
        <v>181</v>
      </c>
      <c r="E403" s="21" t="s">
        <v>1378</v>
      </c>
      <c r="F403" s="21" t="s">
        <v>88</v>
      </c>
      <c r="G403" s="21" t="s">
        <v>181</v>
      </c>
      <c r="H403" s="20" t="s">
        <v>380</v>
      </c>
      <c r="I403" s="20" t="s">
        <v>381</v>
      </c>
      <c r="J403" s="54">
        <v>19.12</v>
      </c>
      <c r="K403" s="54">
        <v>19.12</v>
      </c>
      <c r="L403" s="54">
        <v>19.12</v>
      </c>
      <c r="M403" s="54"/>
      <c r="N403" s="54"/>
      <c r="O403" s="54"/>
      <c r="P403" s="25"/>
      <c r="Q403" s="25"/>
      <c r="R403" s="25"/>
      <c r="S403" s="25"/>
      <c r="T403" s="25"/>
      <c r="U403" s="25"/>
      <c r="V403" s="101">
        <v>32</v>
      </c>
      <c r="W403" s="101">
        <v>102</v>
      </c>
      <c r="X403" s="101">
        <v>396</v>
      </c>
      <c r="Y403" s="21" t="s">
        <v>1007</v>
      </c>
      <c r="Z403" s="21" t="s">
        <v>1379</v>
      </c>
      <c r="AA403" s="21"/>
    </row>
    <row r="404" s="1" customFormat="1" ht="66" customHeight="1" spans="1:27">
      <c r="A404" s="22"/>
      <c r="B404" s="21" t="s">
        <v>1380</v>
      </c>
      <c r="C404" s="21" t="s">
        <v>1381</v>
      </c>
      <c r="D404" s="21" t="s">
        <v>181</v>
      </c>
      <c r="E404" s="21" t="s">
        <v>930</v>
      </c>
      <c r="F404" s="21" t="s">
        <v>88</v>
      </c>
      <c r="G404" s="21" t="s">
        <v>181</v>
      </c>
      <c r="H404" s="20" t="s">
        <v>380</v>
      </c>
      <c r="I404" s="20" t="s">
        <v>381</v>
      </c>
      <c r="J404" s="54">
        <v>17.93</v>
      </c>
      <c r="K404" s="54">
        <v>17.93</v>
      </c>
      <c r="L404" s="54">
        <v>17.93</v>
      </c>
      <c r="M404" s="54"/>
      <c r="N404" s="54"/>
      <c r="O404" s="54"/>
      <c r="P404" s="25"/>
      <c r="Q404" s="25"/>
      <c r="R404" s="25"/>
      <c r="S404" s="25"/>
      <c r="T404" s="25"/>
      <c r="U404" s="25"/>
      <c r="V404" s="101">
        <v>30</v>
      </c>
      <c r="W404" s="101">
        <v>96</v>
      </c>
      <c r="X404" s="101">
        <v>782</v>
      </c>
      <c r="Y404" s="21" t="s">
        <v>1007</v>
      </c>
      <c r="Z404" s="21" t="s">
        <v>1382</v>
      </c>
      <c r="AA404" s="21"/>
    </row>
    <row r="405" s="1" customFormat="1" ht="66" customHeight="1" spans="1:27">
      <c r="A405" s="22"/>
      <c r="B405" s="21" t="s">
        <v>1383</v>
      </c>
      <c r="C405" s="21" t="s">
        <v>1384</v>
      </c>
      <c r="D405" s="21" t="s">
        <v>181</v>
      </c>
      <c r="E405" s="21" t="s">
        <v>934</v>
      </c>
      <c r="F405" s="21" t="s">
        <v>88</v>
      </c>
      <c r="G405" s="21" t="s">
        <v>181</v>
      </c>
      <c r="H405" s="20" t="s">
        <v>380</v>
      </c>
      <c r="I405" s="20" t="s">
        <v>381</v>
      </c>
      <c r="J405" s="25">
        <v>27.35</v>
      </c>
      <c r="K405" s="25">
        <v>27.35</v>
      </c>
      <c r="L405" s="25">
        <v>27.35</v>
      </c>
      <c r="M405" s="54"/>
      <c r="N405" s="54"/>
      <c r="O405" s="54"/>
      <c r="P405" s="25"/>
      <c r="Q405" s="25"/>
      <c r="R405" s="25"/>
      <c r="S405" s="25"/>
      <c r="T405" s="25"/>
      <c r="U405" s="25"/>
      <c r="V405" s="101">
        <v>44</v>
      </c>
      <c r="W405" s="101">
        <v>139</v>
      </c>
      <c r="X405" s="101">
        <v>729</v>
      </c>
      <c r="Y405" s="21" t="s">
        <v>1007</v>
      </c>
      <c r="Z405" s="21" t="s">
        <v>1385</v>
      </c>
      <c r="AA405" s="21"/>
    </row>
    <row r="406" s="1" customFormat="1" ht="79" customHeight="1" spans="1:27">
      <c r="A406" s="22"/>
      <c r="B406" s="21" t="s">
        <v>1386</v>
      </c>
      <c r="C406" s="21" t="s">
        <v>1387</v>
      </c>
      <c r="D406" s="21" t="s">
        <v>254</v>
      </c>
      <c r="E406" s="21" t="s">
        <v>573</v>
      </c>
      <c r="F406" s="21" t="s">
        <v>88</v>
      </c>
      <c r="G406" s="21" t="s">
        <v>254</v>
      </c>
      <c r="H406" s="20" t="s">
        <v>392</v>
      </c>
      <c r="I406" s="20" t="s">
        <v>393</v>
      </c>
      <c r="J406" s="54">
        <v>41.56</v>
      </c>
      <c r="K406" s="54">
        <v>41.56</v>
      </c>
      <c r="L406" s="54">
        <v>41.56</v>
      </c>
      <c r="M406" s="54"/>
      <c r="N406" s="54"/>
      <c r="O406" s="54"/>
      <c r="P406" s="25"/>
      <c r="Q406" s="25"/>
      <c r="R406" s="25"/>
      <c r="S406" s="25"/>
      <c r="T406" s="25"/>
      <c r="U406" s="25"/>
      <c r="V406" s="61">
        <v>85</v>
      </c>
      <c r="W406" s="61">
        <v>260</v>
      </c>
      <c r="X406" s="61">
        <f>62+121+152</f>
        <v>335</v>
      </c>
      <c r="Y406" s="21" t="s">
        <v>1007</v>
      </c>
      <c r="Z406" s="21" t="s">
        <v>1388</v>
      </c>
      <c r="AA406" s="21"/>
    </row>
    <row r="407" s="1" customFormat="1" ht="102" customHeight="1" spans="1:27">
      <c r="A407" s="22"/>
      <c r="B407" s="21" t="s">
        <v>1389</v>
      </c>
      <c r="C407" s="21" t="s">
        <v>1390</v>
      </c>
      <c r="D407" s="21" t="s">
        <v>254</v>
      </c>
      <c r="E407" s="21" t="s">
        <v>746</v>
      </c>
      <c r="F407" s="21" t="s">
        <v>88</v>
      </c>
      <c r="G407" s="21" t="s">
        <v>254</v>
      </c>
      <c r="H407" s="20" t="s">
        <v>392</v>
      </c>
      <c r="I407" s="20" t="s">
        <v>393</v>
      </c>
      <c r="J407" s="54">
        <v>22.55</v>
      </c>
      <c r="K407" s="54">
        <v>22.55</v>
      </c>
      <c r="L407" s="54">
        <v>22.55</v>
      </c>
      <c r="M407" s="54"/>
      <c r="N407" s="54"/>
      <c r="O407" s="54"/>
      <c r="P407" s="25"/>
      <c r="Q407" s="25"/>
      <c r="R407" s="25"/>
      <c r="S407" s="25">
        <v>0</v>
      </c>
      <c r="T407" s="25"/>
      <c r="U407" s="25"/>
      <c r="V407" s="61">
        <v>37</v>
      </c>
      <c r="W407" s="61">
        <v>160</v>
      </c>
      <c r="X407" s="61">
        <f>150+390+210+22</f>
        <v>772</v>
      </c>
      <c r="Y407" s="21" t="s">
        <v>1007</v>
      </c>
      <c r="Z407" s="21" t="s">
        <v>1391</v>
      </c>
      <c r="AA407" s="21"/>
    </row>
    <row r="408" s="1" customFormat="1" ht="66" customHeight="1" spans="1:27">
      <c r="A408" s="22"/>
      <c r="B408" s="21" t="s">
        <v>1392</v>
      </c>
      <c r="C408" s="21" t="s">
        <v>1393</v>
      </c>
      <c r="D408" s="21" t="s">
        <v>254</v>
      </c>
      <c r="E408" s="21" t="s">
        <v>1394</v>
      </c>
      <c r="F408" s="21" t="s">
        <v>88</v>
      </c>
      <c r="G408" s="21" t="s">
        <v>254</v>
      </c>
      <c r="H408" s="20" t="s">
        <v>392</v>
      </c>
      <c r="I408" s="20" t="s">
        <v>393</v>
      </c>
      <c r="J408" s="54">
        <v>4.15</v>
      </c>
      <c r="K408" s="54">
        <v>4.15</v>
      </c>
      <c r="L408" s="54">
        <v>4.15</v>
      </c>
      <c r="M408" s="54"/>
      <c r="N408" s="54"/>
      <c r="O408" s="54"/>
      <c r="P408" s="25"/>
      <c r="Q408" s="25"/>
      <c r="R408" s="25"/>
      <c r="S408" s="25">
        <v>0</v>
      </c>
      <c r="T408" s="25"/>
      <c r="U408" s="25"/>
      <c r="V408" s="61">
        <v>38</v>
      </c>
      <c r="W408" s="61">
        <v>109</v>
      </c>
      <c r="X408" s="61">
        <f>125+83</f>
        <v>208</v>
      </c>
      <c r="Y408" s="21" t="s">
        <v>1007</v>
      </c>
      <c r="Z408" s="21" t="s">
        <v>1395</v>
      </c>
      <c r="AA408" s="21"/>
    </row>
    <row r="409" s="1" customFormat="1" ht="66" customHeight="1" spans="1:27">
      <c r="A409" s="22"/>
      <c r="B409" s="21" t="s">
        <v>1396</v>
      </c>
      <c r="C409" s="21" t="s">
        <v>1397</v>
      </c>
      <c r="D409" s="21" t="s">
        <v>254</v>
      </c>
      <c r="E409" s="21" t="s">
        <v>1398</v>
      </c>
      <c r="F409" s="21" t="s">
        <v>88</v>
      </c>
      <c r="G409" s="21" t="s">
        <v>254</v>
      </c>
      <c r="H409" s="20" t="s">
        <v>392</v>
      </c>
      <c r="I409" s="20" t="s">
        <v>393</v>
      </c>
      <c r="J409" s="54">
        <v>5.1</v>
      </c>
      <c r="K409" s="54">
        <v>5.1</v>
      </c>
      <c r="L409" s="54">
        <v>5.1</v>
      </c>
      <c r="M409" s="54"/>
      <c r="N409" s="54"/>
      <c r="O409" s="54"/>
      <c r="P409" s="25"/>
      <c r="Q409" s="25"/>
      <c r="R409" s="25"/>
      <c r="S409" s="25"/>
      <c r="T409" s="25"/>
      <c r="U409" s="25"/>
      <c r="V409" s="61">
        <v>109</v>
      </c>
      <c r="W409" s="61">
        <v>412</v>
      </c>
      <c r="X409" s="61">
        <v>500</v>
      </c>
      <c r="Y409" s="21" t="s">
        <v>1007</v>
      </c>
      <c r="Z409" s="21" t="s">
        <v>1399</v>
      </c>
      <c r="AA409" s="21"/>
    </row>
    <row r="410" s="1" customFormat="1" ht="66" customHeight="1" spans="1:27">
      <c r="A410" s="22"/>
      <c r="B410" s="21" t="s">
        <v>1400</v>
      </c>
      <c r="C410" s="21" t="s">
        <v>1401</v>
      </c>
      <c r="D410" s="21" t="s">
        <v>254</v>
      </c>
      <c r="E410" s="21" t="s">
        <v>1402</v>
      </c>
      <c r="F410" s="21" t="s">
        <v>88</v>
      </c>
      <c r="G410" s="21" t="s">
        <v>254</v>
      </c>
      <c r="H410" s="20" t="s">
        <v>392</v>
      </c>
      <c r="I410" s="20" t="s">
        <v>393</v>
      </c>
      <c r="J410" s="54">
        <v>8.43</v>
      </c>
      <c r="K410" s="54">
        <v>8.43</v>
      </c>
      <c r="L410" s="54">
        <v>8.43</v>
      </c>
      <c r="M410" s="54"/>
      <c r="N410" s="54"/>
      <c r="O410" s="54"/>
      <c r="P410" s="25"/>
      <c r="Q410" s="25"/>
      <c r="R410" s="25"/>
      <c r="S410" s="25"/>
      <c r="T410" s="25"/>
      <c r="U410" s="25"/>
      <c r="V410" s="61">
        <v>26</v>
      </c>
      <c r="W410" s="61">
        <v>93</v>
      </c>
      <c r="X410" s="61">
        <f>125+32</f>
        <v>157</v>
      </c>
      <c r="Y410" s="21" t="s">
        <v>1007</v>
      </c>
      <c r="Z410" s="21" t="s">
        <v>1403</v>
      </c>
      <c r="AA410" s="21"/>
    </row>
    <row r="411" s="1" customFormat="1" ht="45" customHeight="1" spans="1:27">
      <c r="A411" s="22"/>
      <c r="B411" s="21" t="s">
        <v>1404</v>
      </c>
      <c r="C411" s="21" t="s">
        <v>1405</v>
      </c>
      <c r="D411" s="21" t="s">
        <v>254</v>
      </c>
      <c r="E411" s="21" t="s">
        <v>391</v>
      </c>
      <c r="F411" s="21" t="s">
        <v>88</v>
      </c>
      <c r="G411" s="21" t="s">
        <v>254</v>
      </c>
      <c r="H411" s="20" t="s">
        <v>392</v>
      </c>
      <c r="I411" s="20" t="s">
        <v>393</v>
      </c>
      <c r="J411" s="54">
        <v>2.69</v>
      </c>
      <c r="K411" s="54">
        <v>2.69</v>
      </c>
      <c r="L411" s="54">
        <v>2.69</v>
      </c>
      <c r="M411" s="54"/>
      <c r="N411" s="54"/>
      <c r="O411" s="54"/>
      <c r="P411" s="25"/>
      <c r="Q411" s="25"/>
      <c r="R411" s="25"/>
      <c r="S411" s="25">
        <v>0</v>
      </c>
      <c r="T411" s="25"/>
      <c r="U411" s="25"/>
      <c r="V411" s="61">
        <v>13</v>
      </c>
      <c r="W411" s="61">
        <v>56</v>
      </c>
      <c r="X411" s="61">
        <v>125</v>
      </c>
      <c r="Y411" s="21" t="s">
        <v>1007</v>
      </c>
      <c r="Z411" s="21" t="s">
        <v>1406</v>
      </c>
      <c r="AA411" s="21"/>
    </row>
    <row r="412" s="1" customFormat="1" ht="89" customHeight="1" spans="1:27">
      <c r="A412" s="22"/>
      <c r="B412" s="21" t="s">
        <v>1407</v>
      </c>
      <c r="C412" s="21" t="s">
        <v>1408</v>
      </c>
      <c r="D412" s="21" t="s">
        <v>254</v>
      </c>
      <c r="E412" s="21" t="s">
        <v>255</v>
      </c>
      <c r="F412" s="21" t="s">
        <v>88</v>
      </c>
      <c r="G412" s="21" t="s">
        <v>254</v>
      </c>
      <c r="H412" s="20" t="s">
        <v>392</v>
      </c>
      <c r="I412" s="20" t="s">
        <v>393</v>
      </c>
      <c r="J412" s="54">
        <v>15.83</v>
      </c>
      <c r="K412" s="54">
        <v>15.83</v>
      </c>
      <c r="L412" s="54">
        <v>15.83</v>
      </c>
      <c r="M412" s="54"/>
      <c r="N412" s="54"/>
      <c r="O412" s="54"/>
      <c r="P412" s="25"/>
      <c r="Q412" s="25"/>
      <c r="R412" s="25"/>
      <c r="S412" s="25"/>
      <c r="T412" s="25"/>
      <c r="U412" s="25"/>
      <c r="V412" s="61">
        <v>21</v>
      </c>
      <c r="W412" s="61">
        <v>48</v>
      </c>
      <c r="X412" s="61">
        <v>106</v>
      </c>
      <c r="Y412" s="21" t="s">
        <v>1007</v>
      </c>
      <c r="Z412" s="21" t="s">
        <v>1409</v>
      </c>
      <c r="AA412" s="21"/>
    </row>
    <row r="413" s="1" customFormat="1" ht="67" customHeight="1" spans="1:27">
      <c r="A413" s="22"/>
      <c r="B413" s="21" t="s">
        <v>1410</v>
      </c>
      <c r="C413" s="21" t="s">
        <v>1411</v>
      </c>
      <c r="D413" s="21" t="s">
        <v>254</v>
      </c>
      <c r="E413" s="21" t="s">
        <v>743</v>
      </c>
      <c r="F413" s="21" t="s">
        <v>88</v>
      </c>
      <c r="G413" s="21" t="s">
        <v>254</v>
      </c>
      <c r="H413" s="20" t="s">
        <v>392</v>
      </c>
      <c r="I413" s="20" t="s">
        <v>393</v>
      </c>
      <c r="J413" s="54">
        <v>40.22</v>
      </c>
      <c r="K413" s="54">
        <v>40.22</v>
      </c>
      <c r="L413" s="54">
        <v>40.22</v>
      </c>
      <c r="M413" s="54"/>
      <c r="N413" s="54"/>
      <c r="O413" s="54"/>
      <c r="P413" s="25"/>
      <c r="Q413" s="25"/>
      <c r="R413" s="25"/>
      <c r="S413" s="25">
        <v>0</v>
      </c>
      <c r="T413" s="25"/>
      <c r="U413" s="25"/>
      <c r="V413" s="61">
        <v>45</v>
      </c>
      <c r="W413" s="61">
        <v>212</v>
      </c>
      <c r="X413" s="61">
        <f>635+75+12</f>
        <v>722</v>
      </c>
      <c r="Y413" s="21" t="s">
        <v>1007</v>
      </c>
      <c r="Z413" s="21" t="s">
        <v>1412</v>
      </c>
      <c r="AA413" s="21"/>
    </row>
    <row r="414" s="1" customFormat="1" ht="89" customHeight="1" spans="1:27">
      <c r="A414" s="22"/>
      <c r="B414" s="21" t="s">
        <v>1413</v>
      </c>
      <c r="C414" s="21" t="s">
        <v>1414</v>
      </c>
      <c r="D414" s="21" t="s">
        <v>254</v>
      </c>
      <c r="E414" s="21" t="s">
        <v>497</v>
      </c>
      <c r="F414" s="21" t="s">
        <v>88</v>
      </c>
      <c r="G414" s="21" t="s">
        <v>254</v>
      </c>
      <c r="H414" s="20" t="s">
        <v>392</v>
      </c>
      <c r="I414" s="20" t="s">
        <v>393</v>
      </c>
      <c r="J414" s="54">
        <v>8.51</v>
      </c>
      <c r="K414" s="54">
        <v>8.51</v>
      </c>
      <c r="L414" s="54">
        <v>8.51</v>
      </c>
      <c r="M414" s="54"/>
      <c r="N414" s="54"/>
      <c r="O414" s="54"/>
      <c r="P414" s="25"/>
      <c r="Q414" s="25"/>
      <c r="R414" s="25"/>
      <c r="S414" s="25">
        <v>0</v>
      </c>
      <c r="T414" s="25"/>
      <c r="U414" s="25"/>
      <c r="V414" s="61">
        <v>72</v>
      </c>
      <c r="W414" s="61">
        <v>286</v>
      </c>
      <c r="X414" s="61">
        <v>409</v>
      </c>
      <c r="Y414" s="21" t="s">
        <v>1007</v>
      </c>
      <c r="Z414" s="21" t="s">
        <v>1415</v>
      </c>
      <c r="AA414" s="21"/>
    </row>
    <row r="415" s="1" customFormat="1" ht="75" customHeight="1" spans="1:27">
      <c r="A415" s="22"/>
      <c r="B415" s="21" t="s">
        <v>1416</v>
      </c>
      <c r="C415" s="21" t="s">
        <v>1417</v>
      </c>
      <c r="D415" s="21" t="s">
        <v>254</v>
      </c>
      <c r="E415" s="35" t="s">
        <v>1394</v>
      </c>
      <c r="F415" s="21" t="s">
        <v>88</v>
      </c>
      <c r="G415" s="21" t="s">
        <v>254</v>
      </c>
      <c r="H415" s="20" t="s">
        <v>392</v>
      </c>
      <c r="I415" s="20" t="s">
        <v>393</v>
      </c>
      <c r="J415" s="25">
        <v>20.57</v>
      </c>
      <c r="K415" s="25">
        <v>20.57</v>
      </c>
      <c r="L415" s="25">
        <v>20.57</v>
      </c>
      <c r="M415" s="54"/>
      <c r="N415" s="54"/>
      <c r="O415" s="54"/>
      <c r="P415" s="25"/>
      <c r="Q415" s="54"/>
      <c r="R415" s="25"/>
      <c r="S415" s="25">
        <v>0</v>
      </c>
      <c r="T415" s="25"/>
      <c r="U415" s="25"/>
      <c r="V415" s="101">
        <v>15</v>
      </c>
      <c r="W415" s="101">
        <v>40</v>
      </c>
      <c r="X415" s="101">
        <v>65</v>
      </c>
      <c r="Y415" s="21" t="s">
        <v>1007</v>
      </c>
      <c r="Z415" s="21" t="s">
        <v>1418</v>
      </c>
      <c r="AA415" s="21"/>
    </row>
    <row r="416" s="1" customFormat="1" ht="45" customHeight="1" spans="1:27">
      <c r="A416" s="22"/>
      <c r="B416" s="21" t="s">
        <v>1419</v>
      </c>
      <c r="C416" s="21" t="s">
        <v>1420</v>
      </c>
      <c r="D416" s="21" t="s">
        <v>254</v>
      </c>
      <c r="E416" s="35" t="s">
        <v>391</v>
      </c>
      <c r="F416" s="21" t="s">
        <v>88</v>
      </c>
      <c r="G416" s="21" t="s">
        <v>254</v>
      </c>
      <c r="H416" s="20" t="s">
        <v>392</v>
      </c>
      <c r="I416" s="20" t="s">
        <v>393</v>
      </c>
      <c r="J416" s="25">
        <v>52.66</v>
      </c>
      <c r="K416" s="25">
        <v>52.66</v>
      </c>
      <c r="L416" s="25">
        <v>52.66</v>
      </c>
      <c r="M416" s="54"/>
      <c r="N416" s="54"/>
      <c r="O416" s="54"/>
      <c r="P416" s="25"/>
      <c r="Q416" s="54"/>
      <c r="R416" s="25"/>
      <c r="S416" s="25">
        <v>0</v>
      </c>
      <c r="T416" s="25"/>
      <c r="U416" s="25"/>
      <c r="V416" s="101">
        <v>15</v>
      </c>
      <c r="W416" s="101">
        <v>51</v>
      </c>
      <c r="X416" s="101">
        <v>420</v>
      </c>
      <c r="Y416" s="21" t="s">
        <v>1007</v>
      </c>
      <c r="Z416" s="21" t="s">
        <v>1421</v>
      </c>
      <c r="AA416" s="21"/>
    </row>
    <row r="417" s="1" customFormat="1" ht="129" customHeight="1" spans="1:27">
      <c r="A417" s="22"/>
      <c r="B417" s="21" t="s">
        <v>1422</v>
      </c>
      <c r="C417" s="21" t="s">
        <v>1423</v>
      </c>
      <c r="D417" s="21" t="s">
        <v>548</v>
      </c>
      <c r="E417" s="21" t="s">
        <v>1424</v>
      </c>
      <c r="F417" s="21" t="s">
        <v>88</v>
      </c>
      <c r="G417" s="21" t="s">
        <v>548</v>
      </c>
      <c r="H417" s="20" t="s">
        <v>1425</v>
      </c>
      <c r="I417" s="20" t="s">
        <v>1426</v>
      </c>
      <c r="J417" s="25">
        <v>18.81</v>
      </c>
      <c r="K417" s="25">
        <v>18.81</v>
      </c>
      <c r="L417" s="25">
        <v>18.81</v>
      </c>
      <c r="M417" s="54"/>
      <c r="N417" s="54"/>
      <c r="O417" s="54"/>
      <c r="P417" s="25"/>
      <c r="Q417" s="54"/>
      <c r="R417" s="25"/>
      <c r="S417" s="25"/>
      <c r="T417" s="25"/>
      <c r="U417" s="25"/>
      <c r="V417" s="61">
        <v>31</v>
      </c>
      <c r="W417" s="61">
        <v>126</v>
      </c>
      <c r="X417" s="61">
        <v>428</v>
      </c>
      <c r="Y417" s="21" t="s">
        <v>1007</v>
      </c>
      <c r="Z417" s="21" t="s">
        <v>1427</v>
      </c>
      <c r="AA417" s="21"/>
    </row>
    <row r="418" s="1" customFormat="1" ht="45" customHeight="1" spans="1:27">
      <c r="A418" s="22"/>
      <c r="B418" s="21" t="s">
        <v>1428</v>
      </c>
      <c r="C418" s="21" t="s">
        <v>1429</v>
      </c>
      <c r="D418" s="21" t="s">
        <v>548</v>
      </c>
      <c r="E418" s="21" t="s">
        <v>1430</v>
      </c>
      <c r="F418" s="21" t="s">
        <v>88</v>
      </c>
      <c r="G418" s="21" t="s">
        <v>548</v>
      </c>
      <c r="H418" s="20" t="s">
        <v>1425</v>
      </c>
      <c r="I418" s="20" t="s">
        <v>1426</v>
      </c>
      <c r="J418" s="54">
        <v>3.81</v>
      </c>
      <c r="K418" s="54">
        <v>3.81</v>
      </c>
      <c r="L418" s="54">
        <v>3.81</v>
      </c>
      <c r="M418" s="54"/>
      <c r="N418" s="54"/>
      <c r="O418" s="54"/>
      <c r="P418" s="25"/>
      <c r="Q418" s="54"/>
      <c r="R418" s="25"/>
      <c r="S418" s="25"/>
      <c r="T418" s="25"/>
      <c r="U418" s="25"/>
      <c r="V418" s="61">
        <v>66</v>
      </c>
      <c r="W418" s="61">
        <v>270</v>
      </c>
      <c r="X418" s="61">
        <v>634</v>
      </c>
      <c r="Y418" s="21" t="s">
        <v>1007</v>
      </c>
      <c r="Z418" s="21" t="s">
        <v>1431</v>
      </c>
      <c r="AA418" s="21"/>
    </row>
    <row r="419" s="1" customFormat="1" ht="81" customHeight="1" spans="1:27">
      <c r="A419" s="21"/>
      <c r="B419" s="21" t="s">
        <v>1432</v>
      </c>
      <c r="C419" s="21" t="s">
        <v>1433</v>
      </c>
      <c r="D419" s="21" t="s">
        <v>548</v>
      </c>
      <c r="E419" s="21" t="s">
        <v>1434</v>
      </c>
      <c r="F419" s="21" t="s">
        <v>88</v>
      </c>
      <c r="G419" s="21" t="s">
        <v>548</v>
      </c>
      <c r="H419" s="20" t="s">
        <v>1425</v>
      </c>
      <c r="I419" s="20" t="s">
        <v>1426</v>
      </c>
      <c r="J419" s="25">
        <v>28.53</v>
      </c>
      <c r="K419" s="25">
        <v>28.53</v>
      </c>
      <c r="L419" s="25">
        <v>28.53</v>
      </c>
      <c r="M419" s="54"/>
      <c r="N419" s="54"/>
      <c r="O419" s="54"/>
      <c r="P419" s="25"/>
      <c r="Q419" s="54"/>
      <c r="R419" s="25"/>
      <c r="S419" s="25">
        <v>0</v>
      </c>
      <c r="T419" s="25"/>
      <c r="U419" s="25"/>
      <c r="V419" s="61">
        <v>174</v>
      </c>
      <c r="W419" s="61">
        <v>313</v>
      </c>
      <c r="X419" s="61">
        <v>467</v>
      </c>
      <c r="Y419" s="21" t="s">
        <v>1007</v>
      </c>
      <c r="Z419" s="21" t="s">
        <v>1435</v>
      </c>
      <c r="AA419" s="21"/>
    </row>
    <row r="420" s="1" customFormat="1" ht="125" customHeight="1" spans="1:27">
      <c r="A420" s="22"/>
      <c r="B420" s="21" t="s">
        <v>1436</v>
      </c>
      <c r="C420" s="21" t="s">
        <v>1437</v>
      </c>
      <c r="D420" s="21" t="s">
        <v>548</v>
      </c>
      <c r="E420" s="21" t="s">
        <v>1438</v>
      </c>
      <c r="F420" s="21" t="s">
        <v>88</v>
      </c>
      <c r="G420" s="21" t="s">
        <v>548</v>
      </c>
      <c r="H420" s="20" t="s">
        <v>1425</v>
      </c>
      <c r="I420" s="20" t="s">
        <v>1426</v>
      </c>
      <c r="J420" s="25">
        <v>35.61</v>
      </c>
      <c r="K420" s="25">
        <v>35.61</v>
      </c>
      <c r="L420" s="25">
        <v>35.61</v>
      </c>
      <c r="M420" s="54"/>
      <c r="N420" s="54"/>
      <c r="O420" s="54"/>
      <c r="P420" s="25"/>
      <c r="Q420" s="54"/>
      <c r="R420" s="25"/>
      <c r="S420" s="25"/>
      <c r="T420" s="25"/>
      <c r="U420" s="25"/>
      <c r="V420" s="61">
        <v>90</v>
      </c>
      <c r="W420" s="61">
        <v>283</v>
      </c>
      <c r="X420" s="61">
        <v>563</v>
      </c>
      <c r="Y420" s="21" t="s">
        <v>1007</v>
      </c>
      <c r="Z420" s="21" t="s">
        <v>1439</v>
      </c>
      <c r="AA420" s="21"/>
    </row>
    <row r="421" s="1" customFormat="1" ht="81" customHeight="1" spans="1:27">
      <c r="A421" s="21"/>
      <c r="B421" s="21" t="s">
        <v>1440</v>
      </c>
      <c r="C421" s="21" t="s">
        <v>1441</v>
      </c>
      <c r="D421" s="21" t="s">
        <v>548</v>
      </c>
      <c r="E421" s="21" t="s">
        <v>1442</v>
      </c>
      <c r="F421" s="21" t="s">
        <v>88</v>
      </c>
      <c r="G421" s="21" t="s">
        <v>548</v>
      </c>
      <c r="H421" s="20" t="s">
        <v>1425</v>
      </c>
      <c r="I421" s="20" t="s">
        <v>1426</v>
      </c>
      <c r="J421" s="25">
        <v>19.59</v>
      </c>
      <c r="K421" s="25">
        <v>19.59</v>
      </c>
      <c r="L421" s="25">
        <v>19.59</v>
      </c>
      <c r="M421" s="54"/>
      <c r="N421" s="54"/>
      <c r="O421" s="54"/>
      <c r="P421" s="25"/>
      <c r="Q421" s="54"/>
      <c r="R421" s="25"/>
      <c r="S421" s="25"/>
      <c r="T421" s="25"/>
      <c r="U421" s="25"/>
      <c r="V421" s="61">
        <v>88</v>
      </c>
      <c r="W421" s="61">
        <v>295</v>
      </c>
      <c r="X421" s="61">
        <v>360</v>
      </c>
      <c r="Y421" s="21" t="s">
        <v>1007</v>
      </c>
      <c r="Z421" s="21" t="s">
        <v>1443</v>
      </c>
      <c r="AA421" s="21"/>
    </row>
    <row r="422" s="1" customFormat="1" ht="45" customHeight="1" spans="1:27">
      <c r="A422" s="21"/>
      <c r="B422" s="21" t="s">
        <v>1444</v>
      </c>
      <c r="C422" s="21" t="s">
        <v>1445</v>
      </c>
      <c r="D422" s="21" t="s">
        <v>292</v>
      </c>
      <c r="E422" s="21" t="s">
        <v>539</v>
      </c>
      <c r="F422" s="21" t="s">
        <v>88</v>
      </c>
      <c r="G422" s="21" t="s">
        <v>292</v>
      </c>
      <c r="H422" s="20" t="s">
        <v>359</v>
      </c>
      <c r="I422" s="20" t="s">
        <v>360</v>
      </c>
      <c r="J422" s="25">
        <v>28.17</v>
      </c>
      <c r="K422" s="25">
        <v>28.17</v>
      </c>
      <c r="L422" s="25">
        <v>28.17</v>
      </c>
      <c r="M422" s="54"/>
      <c r="N422" s="54"/>
      <c r="O422" s="54"/>
      <c r="P422" s="25"/>
      <c r="Q422" s="54"/>
      <c r="R422" s="25"/>
      <c r="S422" s="25"/>
      <c r="T422" s="25"/>
      <c r="U422" s="25"/>
      <c r="V422" s="61">
        <v>111</v>
      </c>
      <c r="W422" s="61">
        <v>440</v>
      </c>
      <c r="X422" s="61">
        <v>580</v>
      </c>
      <c r="Y422" s="21" t="s">
        <v>1007</v>
      </c>
      <c r="Z422" s="21" t="s">
        <v>1446</v>
      </c>
      <c r="AA422" s="21"/>
    </row>
    <row r="423" s="1" customFormat="1" ht="77" customHeight="1" spans="1:27">
      <c r="A423" s="21"/>
      <c r="B423" s="21" t="s">
        <v>1447</v>
      </c>
      <c r="C423" s="21" t="s">
        <v>1448</v>
      </c>
      <c r="D423" s="21" t="s">
        <v>292</v>
      </c>
      <c r="E423" s="21" t="s">
        <v>1449</v>
      </c>
      <c r="F423" s="21" t="s">
        <v>88</v>
      </c>
      <c r="G423" s="21" t="s">
        <v>292</v>
      </c>
      <c r="H423" s="20" t="s">
        <v>359</v>
      </c>
      <c r="I423" s="20" t="s">
        <v>360</v>
      </c>
      <c r="J423" s="54">
        <v>27.25</v>
      </c>
      <c r="K423" s="54">
        <v>27.25</v>
      </c>
      <c r="L423" s="54">
        <v>27.25</v>
      </c>
      <c r="M423" s="54"/>
      <c r="N423" s="54"/>
      <c r="O423" s="54"/>
      <c r="P423" s="25"/>
      <c r="Q423" s="54"/>
      <c r="R423" s="25"/>
      <c r="S423" s="25"/>
      <c r="T423" s="25"/>
      <c r="U423" s="25"/>
      <c r="V423" s="61">
        <v>32</v>
      </c>
      <c r="W423" s="61">
        <v>112</v>
      </c>
      <c r="X423" s="61">
        <v>169</v>
      </c>
      <c r="Y423" s="21" t="s">
        <v>1007</v>
      </c>
      <c r="Z423" s="21" t="s">
        <v>1450</v>
      </c>
      <c r="AA423" s="21"/>
    </row>
    <row r="424" s="1" customFormat="1" ht="45" customHeight="1" spans="1:27">
      <c r="A424" s="22"/>
      <c r="B424" s="21" t="s">
        <v>1451</v>
      </c>
      <c r="C424" s="21" t="s">
        <v>1452</v>
      </c>
      <c r="D424" s="21" t="s">
        <v>292</v>
      </c>
      <c r="E424" s="21" t="s">
        <v>752</v>
      </c>
      <c r="F424" s="21" t="s">
        <v>88</v>
      </c>
      <c r="G424" s="21" t="s">
        <v>292</v>
      </c>
      <c r="H424" s="20" t="s">
        <v>359</v>
      </c>
      <c r="I424" s="20" t="s">
        <v>360</v>
      </c>
      <c r="J424" s="25">
        <v>20.85</v>
      </c>
      <c r="K424" s="25">
        <v>20.85</v>
      </c>
      <c r="L424" s="25">
        <v>20.85</v>
      </c>
      <c r="M424" s="54"/>
      <c r="N424" s="54"/>
      <c r="O424" s="54"/>
      <c r="P424" s="25"/>
      <c r="Q424" s="54"/>
      <c r="R424" s="25"/>
      <c r="S424" s="25">
        <v>0</v>
      </c>
      <c r="T424" s="25"/>
      <c r="U424" s="25"/>
      <c r="V424" s="61">
        <v>62</v>
      </c>
      <c r="W424" s="61">
        <v>232</v>
      </c>
      <c r="X424" s="61">
        <v>332</v>
      </c>
      <c r="Y424" s="21" t="s">
        <v>1007</v>
      </c>
      <c r="Z424" s="21" t="s">
        <v>1453</v>
      </c>
      <c r="AA424" s="21"/>
    </row>
    <row r="425" s="1" customFormat="1" ht="45" customHeight="1" spans="1:27">
      <c r="A425" s="22"/>
      <c r="B425" s="21" t="s">
        <v>1454</v>
      </c>
      <c r="C425" s="21" t="s">
        <v>1455</v>
      </c>
      <c r="D425" s="21" t="s">
        <v>292</v>
      </c>
      <c r="E425" s="21" t="s">
        <v>358</v>
      </c>
      <c r="F425" s="21" t="s">
        <v>88</v>
      </c>
      <c r="G425" s="21" t="s">
        <v>292</v>
      </c>
      <c r="H425" s="20" t="s">
        <v>359</v>
      </c>
      <c r="I425" s="20" t="s">
        <v>360</v>
      </c>
      <c r="J425" s="25">
        <v>9.97</v>
      </c>
      <c r="K425" s="25">
        <v>9.97</v>
      </c>
      <c r="L425" s="25">
        <v>9.97</v>
      </c>
      <c r="M425" s="54"/>
      <c r="N425" s="54"/>
      <c r="O425" s="54"/>
      <c r="P425" s="25"/>
      <c r="Q425" s="54"/>
      <c r="R425" s="25"/>
      <c r="S425" s="25"/>
      <c r="T425" s="25"/>
      <c r="U425" s="25"/>
      <c r="V425" s="61">
        <v>21</v>
      </c>
      <c r="W425" s="61">
        <v>83</v>
      </c>
      <c r="X425" s="61">
        <v>166</v>
      </c>
      <c r="Y425" s="21" t="s">
        <v>1007</v>
      </c>
      <c r="Z425" s="21" t="s">
        <v>1456</v>
      </c>
      <c r="AA425" s="21"/>
    </row>
    <row r="426" s="1" customFormat="1" ht="45" customHeight="1" spans="1:27">
      <c r="A426" s="22"/>
      <c r="B426" s="21" t="s">
        <v>1457</v>
      </c>
      <c r="C426" s="21" t="s">
        <v>1458</v>
      </c>
      <c r="D426" s="21" t="s">
        <v>292</v>
      </c>
      <c r="E426" s="21" t="s">
        <v>293</v>
      </c>
      <c r="F426" s="21" t="s">
        <v>88</v>
      </c>
      <c r="G426" s="21" t="s">
        <v>292</v>
      </c>
      <c r="H426" s="20" t="s">
        <v>359</v>
      </c>
      <c r="I426" s="20" t="s">
        <v>360</v>
      </c>
      <c r="J426" s="54">
        <v>19.08</v>
      </c>
      <c r="K426" s="54">
        <v>19.08</v>
      </c>
      <c r="L426" s="54">
        <v>19.08</v>
      </c>
      <c r="M426" s="54"/>
      <c r="N426" s="54"/>
      <c r="O426" s="54"/>
      <c r="P426" s="25"/>
      <c r="Q426" s="54"/>
      <c r="R426" s="25"/>
      <c r="S426" s="25"/>
      <c r="T426" s="25"/>
      <c r="U426" s="25"/>
      <c r="V426" s="61">
        <v>80</v>
      </c>
      <c r="W426" s="61">
        <v>262</v>
      </c>
      <c r="X426" s="61">
        <v>315</v>
      </c>
      <c r="Y426" s="21" t="s">
        <v>1007</v>
      </c>
      <c r="Z426" s="21" t="s">
        <v>1459</v>
      </c>
      <c r="AA426" s="21"/>
    </row>
    <row r="427" s="1" customFormat="1" ht="45" customHeight="1" spans="1:27">
      <c r="A427" s="22"/>
      <c r="B427" s="21" t="s">
        <v>1460</v>
      </c>
      <c r="C427" s="21" t="s">
        <v>1461</v>
      </c>
      <c r="D427" s="21" t="s">
        <v>292</v>
      </c>
      <c r="E427" s="21" t="s">
        <v>1462</v>
      </c>
      <c r="F427" s="21" t="s">
        <v>88</v>
      </c>
      <c r="G427" s="21" t="s">
        <v>292</v>
      </c>
      <c r="H427" s="20" t="s">
        <v>359</v>
      </c>
      <c r="I427" s="20" t="s">
        <v>360</v>
      </c>
      <c r="J427" s="25">
        <v>8.08</v>
      </c>
      <c r="K427" s="25">
        <v>8.08</v>
      </c>
      <c r="L427" s="25">
        <v>8.08</v>
      </c>
      <c r="M427" s="54"/>
      <c r="N427" s="54"/>
      <c r="O427" s="54"/>
      <c r="P427" s="25"/>
      <c r="Q427" s="54"/>
      <c r="R427" s="25"/>
      <c r="S427" s="25">
        <v>0</v>
      </c>
      <c r="T427" s="25"/>
      <c r="U427" s="25"/>
      <c r="V427" s="61">
        <v>22</v>
      </c>
      <c r="W427" s="61">
        <v>82</v>
      </c>
      <c r="X427" s="61">
        <v>154</v>
      </c>
      <c r="Y427" s="21" t="s">
        <v>1007</v>
      </c>
      <c r="Z427" s="21" t="s">
        <v>1463</v>
      </c>
      <c r="AA427" s="21"/>
    </row>
    <row r="428" s="1" customFormat="1" ht="45" customHeight="1" spans="1:27">
      <c r="A428" s="22"/>
      <c r="B428" s="21" t="s">
        <v>1464</v>
      </c>
      <c r="C428" s="21" t="s">
        <v>1465</v>
      </c>
      <c r="D428" s="21" t="s">
        <v>292</v>
      </c>
      <c r="E428" s="21" t="s">
        <v>1466</v>
      </c>
      <c r="F428" s="21" t="s">
        <v>88</v>
      </c>
      <c r="G428" s="21" t="s">
        <v>292</v>
      </c>
      <c r="H428" s="20" t="s">
        <v>359</v>
      </c>
      <c r="I428" s="20" t="s">
        <v>360</v>
      </c>
      <c r="J428" s="54">
        <v>2.91</v>
      </c>
      <c r="K428" s="54">
        <v>2.91</v>
      </c>
      <c r="L428" s="54">
        <v>2.91</v>
      </c>
      <c r="M428" s="54"/>
      <c r="N428" s="54"/>
      <c r="O428" s="54"/>
      <c r="P428" s="25"/>
      <c r="Q428" s="54"/>
      <c r="R428" s="25"/>
      <c r="S428" s="25">
        <v>0</v>
      </c>
      <c r="T428" s="25"/>
      <c r="U428" s="25"/>
      <c r="V428" s="61">
        <v>9</v>
      </c>
      <c r="W428" s="61">
        <v>30</v>
      </c>
      <c r="X428" s="61">
        <v>70</v>
      </c>
      <c r="Y428" s="21" t="s">
        <v>1007</v>
      </c>
      <c r="Z428" s="21" t="s">
        <v>1467</v>
      </c>
      <c r="AA428" s="21"/>
    </row>
    <row r="429" s="1" customFormat="1" ht="89" customHeight="1" spans="1:27">
      <c r="A429" s="21"/>
      <c r="B429" s="21" t="s">
        <v>1468</v>
      </c>
      <c r="C429" s="21" t="s">
        <v>1469</v>
      </c>
      <c r="D429" s="35" t="s">
        <v>292</v>
      </c>
      <c r="E429" s="35" t="s">
        <v>1470</v>
      </c>
      <c r="F429" s="21" t="s">
        <v>88</v>
      </c>
      <c r="G429" s="21" t="s">
        <v>292</v>
      </c>
      <c r="H429" s="20" t="s">
        <v>359</v>
      </c>
      <c r="I429" s="20" t="s">
        <v>360</v>
      </c>
      <c r="J429" s="54">
        <v>17.41</v>
      </c>
      <c r="K429" s="54">
        <v>17.41</v>
      </c>
      <c r="L429" s="54">
        <v>17.41</v>
      </c>
      <c r="M429" s="54"/>
      <c r="N429" s="54"/>
      <c r="O429" s="54"/>
      <c r="P429" s="25"/>
      <c r="Q429" s="54"/>
      <c r="R429" s="25"/>
      <c r="S429" s="25"/>
      <c r="T429" s="25"/>
      <c r="U429" s="25"/>
      <c r="V429" s="61">
        <v>92</v>
      </c>
      <c r="W429" s="61">
        <v>460</v>
      </c>
      <c r="X429" s="61">
        <v>460</v>
      </c>
      <c r="Y429" s="21" t="s">
        <v>1007</v>
      </c>
      <c r="Z429" s="21" t="s">
        <v>1471</v>
      </c>
      <c r="AA429" s="21"/>
    </row>
    <row r="430" s="1" customFormat="1" ht="75" customHeight="1" spans="1:27">
      <c r="A430" s="22"/>
      <c r="B430" s="21" t="s">
        <v>1472</v>
      </c>
      <c r="C430" s="21" t="s">
        <v>1473</v>
      </c>
      <c r="D430" s="21" t="s">
        <v>321</v>
      </c>
      <c r="E430" s="21" t="s">
        <v>709</v>
      </c>
      <c r="F430" s="21" t="s">
        <v>88</v>
      </c>
      <c r="G430" s="21" t="s">
        <v>321</v>
      </c>
      <c r="H430" s="21" t="s">
        <v>1474</v>
      </c>
      <c r="I430" s="20" t="s">
        <v>1475</v>
      </c>
      <c r="J430" s="54">
        <v>13.48</v>
      </c>
      <c r="K430" s="54">
        <v>13.48</v>
      </c>
      <c r="L430" s="54">
        <v>13.48</v>
      </c>
      <c r="M430" s="54"/>
      <c r="N430" s="54"/>
      <c r="O430" s="54"/>
      <c r="P430" s="25"/>
      <c r="Q430" s="25"/>
      <c r="R430" s="25"/>
      <c r="S430" s="25"/>
      <c r="T430" s="25"/>
      <c r="U430" s="25"/>
      <c r="V430" s="61">
        <v>50</v>
      </c>
      <c r="W430" s="61">
        <v>186</v>
      </c>
      <c r="X430" s="61">
        <f>240+126</f>
        <v>366</v>
      </c>
      <c r="Y430" s="21" t="s">
        <v>1007</v>
      </c>
      <c r="Z430" s="21" t="s">
        <v>1476</v>
      </c>
      <c r="AA430" s="21"/>
    </row>
    <row r="431" s="1" customFormat="1" ht="67" customHeight="1" spans="1:27">
      <c r="A431" s="21"/>
      <c r="B431" s="21" t="s">
        <v>1477</v>
      </c>
      <c r="C431" s="21" t="s">
        <v>1478</v>
      </c>
      <c r="D431" s="21" t="s">
        <v>321</v>
      </c>
      <c r="E431" s="21" t="s">
        <v>945</v>
      </c>
      <c r="F431" s="21" t="s">
        <v>88</v>
      </c>
      <c r="G431" s="21" t="s">
        <v>321</v>
      </c>
      <c r="H431" s="21" t="s">
        <v>1474</v>
      </c>
      <c r="I431" s="20" t="s">
        <v>1475</v>
      </c>
      <c r="J431" s="54">
        <v>10.95</v>
      </c>
      <c r="K431" s="54">
        <v>10.95</v>
      </c>
      <c r="L431" s="54">
        <v>10.95</v>
      </c>
      <c r="M431" s="54"/>
      <c r="N431" s="54"/>
      <c r="O431" s="54"/>
      <c r="P431" s="25"/>
      <c r="Q431" s="25"/>
      <c r="R431" s="25"/>
      <c r="S431" s="25"/>
      <c r="T431" s="25"/>
      <c r="U431" s="25"/>
      <c r="V431" s="61">
        <v>9</v>
      </c>
      <c r="W431" s="61">
        <v>28</v>
      </c>
      <c r="X431" s="61">
        <f>9+19</f>
        <v>28</v>
      </c>
      <c r="Y431" s="21" t="s">
        <v>1007</v>
      </c>
      <c r="Z431" s="21" t="s">
        <v>1479</v>
      </c>
      <c r="AA431" s="21"/>
    </row>
    <row r="432" s="1" customFormat="1" ht="45" customHeight="1" spans="1:27">
      <c r="A432" s="22"/>
      <c r="B432" s="21" t="s">
        <v>1480</v>
      </c>
      <c r="C432" s="21" t="s">
        <v>1481</v>
      </c>
      <c r="D432" s="21" t="s">
        <v>321</v>
      </c>
      <c r="E432" s="21" t="s">
        <v>322</v>
      </c>
      <c r="F432" s="21" t="s">
        <v>88</v>
      </c>
      <c r="G432" s="21" t="s">
        <v>321</v>
      </c>
      <c r="H432" s="21" t="s">
        <v>1474</v>
      </c>
      <c r="I432" s="20" t="s">
        <v>1475</v>
      </c>
      <c r="J432" s="54">
        <v>2.35</v>
      </c>
      <c r="K432" s="54">
        <v>2.35</v>
      </c>
      <c r="L432" s="54">
        <v>2.35</v>
      </c>
      <c r="M432" s="54"/>
      <c r="N432" s="54"/>
      <c r="O432" s="54"/>
      <c r="P432" s="25"/>
      <c r="Q432" s="25"/>
      <c r="R432" s="25"/>
      <c r="S432" s="25"/>
      <c r="T432" s="25"/>
      <c r="U432" s="25"/>
      <c r="V432" s="61">
        <v>47</v>
      </c>
      <c r="W432" s="61">
        <v>136</v>
      </c>
      <c r="X432" s="61">
        <v>573</v>
      </c>
      <c r="Y432" s="21" t="s">
        <v>1007</v>
      </c>
      <c r="Z432" s="21" t="s">
        <v>1482</v>
      </c>
      <c r="AA432" s="21"/>
    </row>
    <row r="433" s="1" customFormat="1" ht="63" customHeight="1" spans="1:27">
      <c r="A433" s="22"/>
      <c r="B433" s="21" t="s">
        <v>1483</v>
      </c>
      <c r="C433" s="21" t="s">
        <v>1484</v>
      </c>
      <c r="D433" s="21" t="s">
        <v>321</v>
      </c>
      <c r="E433" s="21" t="s">
        <v>536</v>
      </c>
      <c r="F433" s="21" t="s">
        <v>88</v>
      </c>
      <c r="G433" s="21" t="s">
        <v>321</v>
      </c>
      <c r="H433" s="21" t="s">
        <v>1474</v>
      </c>
      <c r="I433" s="20" t="s">
        <v>1475</v>
      </c>
      <c r="J433" s="54">
        <v>7.38</v>
      </c>
      <c r="K433" s="54">
        <v>7.38</v>
      </c>
      <c r="L433" s="54">
        <v>7.38</v>
      </c>
      <c r="M433" s="54"/>
      <c r="N433" s="54"/>
      <c r="O433" s="54"/>
      <c r="P433" s="25"/>
      <c r="Q433" s="25"/>
      <c r="R433" s="25"/>
      <c r="S433" s="25"/>
      <c r="T433" s="25"/>
      <c r="U433" s="25"/>
      <c r="V433" s="35">
        <v>75</v>
      </c>
      <c r="W433" s="35">
        <v>230</v>
      </c>
      <c r="X433" s="35">
        <f>160+190+130</f>
        <v>480</v>
      </c>
      <c r="Y433" s="21" t="s">
        <v>1007</v>
      </c>
      <c r="Z433" s="21" t="s">
        <v>1485</v>
      </c>
      <c r="AA433" s="21"/>
    </row>
    <row r="434" s="1" customFormat="1" ht="104" customHeight="1" spans="1:27">
      <c r="A434" s="22"/>
      <c r="B434" s="21" t="s">
        <v>1486</v>
      </c>
      <c r="C434" s="21" t="s">
        <v>1487</v>
      </c>
      <c r="D434" s="21" t="s">
        <v>321</v>
      </c>
      <c r="E434" s="21" t="s">
        <v>1488</v>
      </c>
      <c r="F434" s="21" t="s">
        <v>88</v>
      </c>
      <c r="G434" s="21" t="s">
        <v>321</v>
      </c>
      <c r="H434" s="21" t="s">
        <v>1474</v>
      </c>
      <c r="I434" s="20" t="s">
        <v>1475</v>
      </c>
      <c r="J434" s="25">
        <v>48.27</v>
      </c>
      <c r="K434" s="25">
        <v>48.27</v>
      </c>
      <c r="L434" s="25">
        <v>48.27</v>
      </c>
      <c r="M434" s="54"/>
      <c r="N434" s="54"/>
      <c r="O434" s="54"/>
      <c r="P434" s="25"/>
      <c r="Q434" s="25"/>
      <c r="R434" s="25"/>
      <c r="S434" s="25"/>
      <c r="T434" s="25"/>
      <c r="U434" s="25"/>
      <c r="V434" s="61">
        <f>41+31</f>
        <v>72</v>
      </c>
      <c r="W434" s="61">
        <f>137+179</f>
        <v>316</v>
      </c>
      <c r="X434" s="61">
        <f>293+256</f>
        <v>549</v>
      </c>
      <c r="Y434" s="21" t="s">
        <v>1007</v>
      </c>
      <c r="Z434" s="21" t="s">
        <v>1489</v>
      </c>
      <c r="AA434" s="21"/>
    </row>
    <row r="435" s="1" customFormat="1" ht="45" customHeight="1" spans="1:27">
      <c r="A435" s="21"/>
      <c r="B435" s="21" t="s">
        <v>1490</v>
      </c>
      <c r="C435" s="21" t="s">
        <v>1491</v>
      </c>
      <c r="D435" s="21" t="s">
        <v>321</v>
      </c>
      <c r="E435" s="21" t="s">
        <v>985</v>
      </c>
      <c r="F435" s="21" t="s">
        <v>88</v>
      </c>
      <c r="G435" s="21" t="s">
        <v>321</v>
      </c>
      <c r="H435" s="21" t="s">
        <v>1474</v>
      </c>
      <c r="I435" s="20" t="s">
        <v>1475</v>
      </c>
      <c r="J435" s="54">
        <v>0.74</v>
      </c>
      <c r="K435" s="54">
        <v>0.74</v>
      </c>
      <c r="L435" s="54">
        <v>0.74</v>
      </c>
      <c r="M435" s="54"/>
      <c r="N435" s="54"/>
      <c r="O435" s="54"/>
      <c r="P435" s="25"/>
      <c r="Q435" s="25"/>
      <c r="R435" s="25"/>
      <c r="S435" s="25">
        <v>0</v>
      </c>
      <c r="T435" s="25"/>
      <c r="U435" s="25"/>
      <c r="V435" s="61">
        <v>2</v>
      </c>
      <c r="W435" s="61">
        <v>2</v>
      </c>
      <c r="X435" s="61">
        <v>3</v>
      </c>
      <c r="Y435" s="21" t="s">
        <v>1007</v>
      </c>
      <c r="Z435" s="21" t="s">
        <v>1492</v>
      </c>
      <c r="AA435" s="21"/>
    </row>
    <row r="436" s="1" customFormat="1" ht="45" customHeight="1" spans="1:27">
      <c r="A436" s="21"/>
      <c r="B436" s="21" t="s">
        <v>1493</v>
      </c>
      <c r="C436" s="21" t="s">
        <v>1494</v>
      </c>
      <c r="D436" s="21" t="s">
        <v>321</v>
      </c>
      <c r="E436" s="21" t="s">
        <v>989</v>
      </c>
      <c r="F436" s="21" t="s">
        <v>88</v>
      </c>
      <c r="G436" s="21" t="s">
        <v>321</v>
      </c>
      <c r="H436" s="21" t="s">
        <v>1474</v>
      </c>
      <c r="I436" s="20" t="s">
        <v>1475</v>
      </c>
      <c r="J436" s="54">
        <v>18.13</v>
      </c>
      <c r="K436" s="54">
        <v>18.13</v>
      </c>
      <c r="L436" s="54">
        <v>18.13</v>
      </c>
      <c r="M436" s="54"/>
      <c r="N436" s="54"/>
      <c r="O436" s="54"/>
      <c r="P436" s="25"/>
      <c r="Q436" s="25"/>
      <c r="R436" s="25"/>
      <c r="S436" s="25"/>
      <c r="T436" s="25"/>
      <c r="U436" s="25"/>
      <c r="V436" s="61">
        <v>27</v>
      </c>
      <c r="W436" s="61">
        <v>82</v>
      </c>
      <c r="X436" s="61">
        <f>50+50+30</f>
        <v>130</v>
      </c>
      <c r="Y436" s="21" t="s">
        <v>1007</v>
      </c>
      <c r="Z436" s="21" t="s">
        <v>1495</v>
      </c>
      <c r="AA436" s="21"/>
    </row>
    <row r="437" s="1" customFormat="1" ht="45" customHeight="1" spans="1:27">
      <c r="A437" s="21"/>
      <c r="B437" s="21" t="s">
        <v>1496</v>
      </c>
      <c r="C437" s="21" t="s">
        <v>1497</v>
      </c>
      <c r="D437" s="21" t="s">
        <v>321</v>
      </c>
      <c r="E437" s="21" t="s">
        <v>982</v>
      </c>
      <c r="F437" s="21" t="s">
        <v>88</v>
      </c>
      <c r="G437" s="21" t="s">
        <v>321</v>
      </c>
      <c r="H437" s="21" t="s">
        <v>1474</v>
      </c>
      <c r="I437" s="20" t="s">
        <v>1475</v>
      </c>
      <c r="J437" s="25">
        <v>2.31</v>
      </c>
      <c r="K437" s="25">
        <v>2.31</v>
      </c>
      <c r="L437" s="25">
        <v>2.31</v>
      </c>
      <c r="M437" s="54"/>
      <c r="N437" s="54"/>
      <c r="O437" s="54"/>
      <c r="P437" s="25"/>
      <c r="Q437" s="25"/>
      <c r="R437" s="25"/>
      <c r="S437" s="25">
        <v>0</v>
      </c>
      <c r="T437" s="25"/>
      <c r="U437" s="25"/>
      <c r="V437" s="61">
        <v>45</v>
      </c>
      <c r="W437" s="61">
        <v>168</v>
      </c>
      <c r="X437" s="61">
        <f>30+453</f>
        <v>483</v>
      </c>
      <c r="Y437" s="21" t="s">
        <v>1007</v>
      </c>
      <c r="Z437" s="21" t="s">
        <v>1498</v>
      </c>
      <c r="AA437" s="21"/>
    </row>
    <row r="438" s="1" customFormat="1" ht="45" customHeight="1" spans="1:27">
      <c r="A438" s="21"/>
      <c r="B438" s="21" t="s">
        <v>1499</v>
      </c>
      <c r="C438" s="21" t="s">
        <v>1500</v>
      </c>
      <c r="D438" s="21" t="s">
        <v>321</v>
      </c>
      <c r="E438" s="21" t="s">
        <v>706</v>
      </c>
      <c r="F438" s="21" t="s">
        <v>88</v>
      </c>
      <c r="G438" s="21" t="s">
        <v>321</v>
      </c>
      <c r="H438" s="21" t="s">
        <v>1474</v>
      </c>
      <c r="I438" s="20" t="s">
        <v>1475</v>
      </c>
      <c r="J438" s="54">
        <v>15.82</v>
      </c>
      <c r="K438" s="54">
        <v>15.82</v>
      </c>
      <c r="L438" s="54">
        <v>15.82</v>
      </c>
      <c r="M438" s="54"/>
      <c r="N438" s="54"/>
      <c r="O438" s="54"/>
      <c r="P438" s="25"/>
      <c r="Q438" s="25"/>
      <c r="R438" s="25"/>
      <c r="S438" s="25"/>
      <c r="T438" s="25"/>
      <c r="U438" s="25"/>
      <c r="V438" s="61">
        <v>28</v>
      </c>
      <c r="W438" s="61">
        <v>198</v>
      </c>
      <c r="X438" s="61">
        <v>198</v>
      </c>
      <c r="Y438" s="21" t="s">
        <v>1007</v>
      </c>
      <c r="Z438" s="21" t="s">
        <v>1501</v>
      </c>
      <c r="AA438" s="21"/>
    </row>
    <row r="439" s="1" customFormat="1" ht="66" customHeight="1" spans="1:27">
      <c r="A439" s="22"/>
      <c r="B439" s="21" t="s">
        <v>1502</v>
      </c>
      <c r="C439" s="21" t="s">
        <v>1503</v>
      </c>
      <c r="D439" s="21" t="s">
        <v>321</v>
      </c>
      <c r="E439" s="35" t="s">
        <v>322</v>
      </c>
      <c r="F439" s="21" t="s">
        <v>88</v>
      </c>
      <c r="G439" s="21" t="s">
        <v>321</v>
      </c>
      <c r="H439" s="21" t="s">
        <v>1474</v>
      </c>
      <c r="I439" s="20" t="s">
        <v>1475</v>
      </c>
      <c r="J439" s="25">
        <v>23.86</v>
      </c>
      <c r="K439" s="25">
        <v>23.86</v>
      </c>
      <c r="L439" s="25">
        <v>23.86</v>
      </c>
      <c r="M439" s="54"/>
      <c r="N439" s="54"/>
      <c r="O439" s="54"/>
      <c r="P439" s="25"/>
      <c r="Q439" s="54"/>
      <c r="R439" s="25"/>
      <c r="S439" s="25">
        <v>0</v>
      </c>
      <c r="T439" s="25"/>
      <c r="U439" s="25"/>
      <c r="V439" s="101">
        <v>6</v>
      </c>
      <c r="W439" s="101">
        <v>38</v>
      </c>
      <c r="X439" s="101">
        <v>55</v>
      </c>
      <c r="Y439" s="21" t="s">
        <v>1007</v>
      </c>
      <c r="Z439" s="21" t="s">
        <v>1504</v>
      </c>
      <c r="AA439" s="21"/>
    </row>
    <row r="440" s="1" customFormat="1" ht="45" customHeight="1" spans="1:27">
      <c r="A440" s="20"/>
      <c r="B440" s="21" t="s">
        <v>1505</v>
      </c>
      <c r="C440" s="21" t="s">
        <v>1506</v>
      </c>
      <c r="D440" s="21" t="s">
        <v>96</v>
      </c>
      <c r="E440" s="21" t="s">
        <v>634</v>
      </c>
      <c r="F440" s="21" t="s">
        <v>88</v>
      </c>
      <c r="G440" s="21" t="s">
        <v>96</v>
      </c>
      <c r="H440" s="20" t="s">
        <v>1071</v>
      </c>
      <c r="I440" s="20" t="s">
        <v>1072</v>
      </c>
      <c r="J440" s="54">
        <v>3</v>
      </c>
      <c r="K440" s="54">
        <v>3</v>
      </c>
      <c r="L440" s="54">
        <v>0</v>
      </c>
      <c r="M440" s="54">
        <v>3</v>
      </c>
      <c r="N440" s="54"/>
      <c r="O440" s="54"/>
      <c r="P440" s="25"/>
      <c r="Q440" s="54"/>
      <c r="R440" s="25"/>
      <c r="S440" s="25"/>
      <c r="T440" s="25"/>
      <c r="U440" s="25"/>
      <c r="V440" s="21">
        <v>48</v>
      </c>
      <c r="W440" s="21">
        <v>159</v>
      </c>
      <c r="X440" s="35">
        <v>319</v>
      </c>
      <c r="Y440" s="21" t="s">
        <v>1007</v>
      </c>
      <c r="Z440" s="21" t="s">
        <v>1507</v>
      </c>
      <c r="AA440" s="21"/>
    </row>
    <row r="441" s="1" customFormat="1" ht="45" customHeight="1" spans="1:27">
      <c r="A441" s="20"/>
      <c r="B441" s="21" t="s">
        <v>1508</v>
      </c>
      <c r="C441" s="21" t="s">
        <v>1509</v>
      </c>
      <c r="D441" s="21" t="s">
        <v>210</v>
      </c>
      <c r="E441" s="21" t="s">
        <v>463</v>
      </c>
      <c r="F441" s="21" t="s">
        <v>88</v>
      </c>
      <c r="G441" s="21" t="s">
        <v>210</v>
      </c>
      <c r="H441" s="20" t="s">
        <v>1174</v>
      </c>
      <c r="I441" s="20" t="s">
        <v>1175</v>
      </c>
      <c r="J441" s="25">
        <v>3.67</v>
      </c>
      <c r="K441" s="25">
        <v>3.67</v>
      </c>
      <c r="L441" s="54">
        <v>0</v>
      </c>
      <c r="M441" s="25">
        <v>3.67</v>
      </c>
      <c r="N441" s="54"/>
      <c r="O441" s="54"/>
      <c r="P441" s="25"/>
      <c r="Q441" s="54"/>
      <c r="R441" s="25"/>
      <c r="S441" s="25"/>
      <c r="T441" s="25"/>
      <c r="U441" s="25"/>
      <c r="V441" s="21">
        <v>20</v>
      </c>
      <c r="W441" s="21">
        <v>68</v>
      </c>
      <c r="X441" s="35">
        <v>269</v>
      </c>
      <c r="Y441" s="21" t="s">
        <v>1007</v>
      </c>
      <c r="Z441" s="21" t="s">
        <v>1510</v>
      </c>
      <c r="AA441" s="21"/>
    </row>
    <row r="442" s="1" customFormat="1" ht="45" customHeight="1" spans="1:27">
      <c r="A442" s="20"/>
      <c r="B442" s="21" t="s">
        <v>1511</v>
      </c>
      <c r="C442" s="21" t="s">
        <v>1512</v>
      </c>
      <c r="D442" s="21" t="s">
        <v>210</v>
      </c>
      <c r="E442" s="21" t="s">
        <v>211</v>
      </c>
      <c r="F442" s="21" t="s">
        <v>88</v>
      </c>
      <c r="G442" s="21" t="s">
        <v>210</v>
      </c>
      <c r="H442" s="20" t="s">
        <v>1174</v>
      </c>
      <c r="I442" s="20" t="s">
        <v>1175</v>
      </c>
      <c r="J442" s="25">
        <v>23.3</v>
      </c>
      <c r="K442" s="25">
        <v>23.3</v>
      </c>
      <c r="L442" s="25">
        <v>23.3</v>
      </c>
      <c r="M442" s="54"/>
      <c r="N442" s="54"/>
      <c r="O442" s="54"/>
      <c r="P442" s="25"/>
      <c r="Q442" s="54"/>
      <c r="R442" s="25"/>
      <c r="S442" s="25"/>
      <c r="T442" s="25"/>
      <c r="U442" s="25"/>
      <c r="V442" s="21">
        <v>2</v>
      </c>
      <c r="W442" s="21">
        <v>4</v>
      </c>
      <c r="X442" s="35">
        <v>58</v>
      </c>
      <c r="Y442" s="21" t="s">
        <v>1007</v>
      </c>
      <c r="Z442" s="21" t="s">
        <v>1513</v>
      </c>
      <c r="AA442" s="25"/>
    </row>
    <row r="443" s="1" customFormat="1" ht="45" customHeight="1" spans="1:27">
      <c r="A443" s="20"/>
      <c r="B443" s="21" t="s">
        <v>1514</v>
      </c>
      <c r="C443" s="21" t="s">
        <v>1515</v>
      </c>
      <c r="D443" s="21" t="s">
        <v>86</v>
      </c>
      <c r="E443" s="21" t="s">
        <v>202</v>
      </c>
      <c r="F443" s="21" t="s">
        <v>88</v>
      </c>
      <c r="G443" s="21" t="s">
        <v>86</v>
      </c>
      <c r="H443" s="20" t="s">
        <v>239</v>
      </c>
      <c r="I443" s="20" t="s">
        <v>240</v>
      </c>
      <c r="J443" s="54">
        <v>149.32</v>
      </c>
      <c r="K443" s="54">
        <v>0</v>
      </c>
      <c r="L443" s="54"/>
      <c r="M443" s="54"/>
      <c r="N443" s="54"/>
      <c r="O443" s="54"/>
      <c r="P443" s="25"/>
      <c r="Q443" s="54"/>
      <c r="R443" s="25"/>
      <c r="S443" s="25">
        <v>149.32</v>
      </c>
      <c r="T443" s="25"/>
      <c r="U443" s="25">
        <v>149.32</v>
      </c>
      <c r="V443" s="21">
        <v>256</v>
      </c>
      <c r="W443" s="21">
        <v>723</v>
      </c>
      <c r="X443" s="35">
        <v>4200</v>
      </c>
      <c r="Y443" s="21" t="s">
        <v>1007</v>
      </c>
      <c r="Z443" s="21" t="s">
        <v>1516</v>
      </c>
      <c r="AA443" s="21"/>
    </row>
    <row r="444" s="1" customFormat="1" ht="45" customHeight="1" spans="1:27">
      <c r="A444" s="20"/>
      <c r="B444" s="21" t="s">
        <v>1517</v>
      </c>
      <c r="C444" s="21" t="s">
        <v>1518</v>
      </c>
      <c r="D444" s="21" t="s">
        <v>169</v>
      </c>
      <c r="E444" s="21" t="s">
        <v>1296</v>
      </c>
      <c r="F444" s="21" t="s">
        <v>88</v>
      </c>
      <c r="G444" s="21" t="s">
        <v>169</v>
      </c>
      <c r="H444" s="20" t="s">
        <v>366</v>
      </c>
      <c r="I444" s="20" t="s">
        <v>367</v>
      </c>
      <c r="J444" s="25">
        <v>4.37</v>
      </c>
      <c r="K444" s="25">
        <v>4.37</v>
      </c>
      <c r="L444" s="25">
        <v>4.37</v>
      </c>
      <c r="M444" s="54"/>
      <c r="N444" s="54"/>
      <c r="O444" s="54"/>
      <c r="P444" s="25"/>
      <c r="Q444" s="54"/>
      <c r="R444" s="25"/>
      <c r="S444" s="25"/>
      <c r="T444" s="25"/>
      <c r="U444" s="25"/>
      <c r="V444" s="21">
        <v>48</v>
      </c>
      <c r="W444" s="21">
        <v>156</v>
      </c>
      <c r="X444" s="35">
        <v>700</v>
      </c>
      <c r="Y444" s="21" t="s">
        <v>1007</v>
      </c>
      <c r="Z444" s="21" t="s">
        <v>1519</v>
      </c>
      <c r="AA444" s="21"/>
    </row>
    <row r="445" s="1" customFormat="1" ht="45" customHeight="1" spans="1:27">
      <c r="A445" s="20"/>
      <c r="B445" s="21" t="s">
        <v>1520</v>
      </c>
      <c r="C445" s="21" t="s">
        <v>1521</v>
      </c>
      <c r="D445" s="21" t="s">
        <v>327</v>
      </c>
      <c r="E445" s="21" t="s">
        <v>1522</v>
      </c>
      <c r="F445" s="21" t="s">
        <v>88</v>
      </c>
      <c r="G445" s="21" t="s">
        <v>327</v>
      </c>
      <c r="H445" s="20" t="s">
        <v>353</v>
      </c>
      <c r="I445" s="20" t="s">
        <v>354</v>
      </c>
      <c r="J445" s="25">
        <v>9.95</v>
      </c>
      <c r="K445" s="25">
        <v>9.95</v>
      </c>
      <c r="L445" s="25">
        <v>9.95</v>
      </c>
      <c r="M445" s="54"/>
      <c r="N445" s="54"/>
      <c r="O445" s="54"/>
      <c r="P445" s="25"/>
      <c r="Q445" s="54"/>
      <c r="R445" s="25"/>
      <c r="S445" s="25"/>
      <c r="T445" s="25"/>
      <c r="U445" s="25"/>
      <c r="V445" s="21">
        <v>10</v>
      </c>
      <c r="W445" s="21">
        <v>12</v>
      </c>
      <c r="X445" s="35">
        <v>130</v>
      </c>
      <c r="Y445" s="21" t="s">
        <v>1007</v>
      </c>
      <c r="Z445" s="21" t="s">
        <v>1523</v>
      </c>
      <c r="AA445" s="21"/>
    </row>
    <row r="446" s="1" customFormat="1" ht="45" customHeight="1" spans="1:27">
      <c r="A446" s="20"/>
      <c r="B446" s="21" t="s">
        <v>1524</v>
      </c>
      <c r="C446" s="21" t="s">
        <v>1525</v>
      </c>
      <c r="D446" s="21" t="s">
        <v>198</v>
      </c>
      <c r="E446" s="21" t="s">
        <v>1197</v>
      </c>
      <c r="F446" s="21" t="s">
        <v>88</v>
      </c>
      <c r="G446" s="21" t="s">
        <v>198</v>
      </c>
      <c r="H446" s="20" t="s">
        <v>402</v>
      </c>
      <c r="I446" s="20" t="s">
        <v>403</v>
      </c>
      <c r="J446" s="25">
        <v>3.98</v>
      </c>
      <c r="K446" s="25">
        <v>3.98</v>
      </c>
      <c r="L446" s="25">
        <v>3.98</v>
      </c>
      <c r="M446" s="54"/>
      <c r="N446" s="54"/>
      <c r="O446" s="54"/>
      <c r="P446" s="25"/>
      <c r="Q446" s="54"/>
      <c r="R446" s="25"/>
      <c r="S446" s="25"/>
      <c r="T446" s="25"/>
      <c r="U446" s="25"/>
      <c r="V446" s="21">
        <v>5</v>
      </c>
      <c r="W446" s="21">
        <v>11</v>
      </c>
      <c r="X446" s="35">
        <v>87</v>
      </c>
      <c r="Y446" s="21" t="s">
        <v>1007</v>
      </c>
      <c r="Z446" s="21" t="s">
        <v>1526</v>
      </c>
      <c r="AA446" s="21"/>
    </row>
    <row r="447" s="1" customFormat="1" ht="45" customHeight="1" spans="1:27">
      <c r="A447" s="20"/>
      <c r="B447" s="21" t="s">
        <v>1527</v>
      </c>
      <c r="C447" s="21" t="s">
        <v>1528</v>
      </c>
      <c r="D447" s="21" t="s">
        <v>340</v>
      </c>
      <c r="E447" s="21" t="s">
        <v>341</v>
      </c>
      <c r="F447" s="21" t="s">
        <v>88</v>
      </c>
      <c r="G447" s="21" t="s">
        <v>340</v>
      </c>
      <c r="H447" s="20" t="s">
        <v>342</v>
      </c>
      <c r="I447" s="20" t="s">
        <v>343</v>
      </c>
      <c r="J447" s="54">
        <v>4</v>
      </c>
      <c r="K447" s="54">
        <v>4</v>
      </c>
      <c r="L447" s="54">
        <v>4</v>
      </c>
      <c r="M447" s="54"/>
      <c r="N447" s="54"/>
      <c r="O447" s="54"/>
      <c r="P447" s="25"/>
      <c r="Q447" s="54"/>
      <c r="R447" s="25"/>
      <c r="S447" s="25"/>
      <c r="T447" s="25"/>
      <c r="U447" s="25"/>
      <c r="V447" s="21">
        <v>10</v>
      </c>
      <c r="W447" s="21">
        <v>26</v>
      </c>
      <c r="X447" s="35">
        <v>178</v>
      </c>
      <c r="Y447" s="21" t="s">
        <v>1007</v>
      </c>
      <c r="Z447" s="21" t="s">
        <v>1529</v>
      </c>
      <c r="AA447" s="25"/>
    </row>
    <row r="448" s="1" customFormat="1" ht="45" customHeight="1" spans="1:27">
      <c r="A448" s="20"/>
      <c r="B448" s="21" t="s">
        <v>1530</v>
      </c>
      <c r="C448" s="21" t="s">
        <v>1531</v>
      </c>
      <c r="D448" s="21" t="s">
        <v>254</v>
      </c>
      <c r="E448" s="21" t="s">
        <v>1394</v>
      </c>
      <c r="F448" s="21" t="s">
        <v>88</v>
      </c>
      <c r="G448" s="21" t="s">
        <v>254</v>
      </c>
      <c r="H448" s="20" t="s">
        <v>392</v>
      </c>
      <c r="I448" s="20" t="s">
        <v>393</v>
      </c>
      <c r="J448" s="54">
        <v>17.17</v>
      </c>
      <c r="K448" s="54">
        <v>17.17</v>
      </c>
      <c r="L448" s="54">
        <v>0</v>
      </c>
      <c r="M448" s="54">
        <v>17.17</v>
      </c>
      <c r="N448" s="54"/>
      <c r="O448" s="54"/>
      <c r="P448" s="25"/>
      <c r="Q448" s="54"/>
      <c r="R448" s="25"/>
      <c r="S448" s="25"/>
      <c r="T448" s="25"/>
      <c r="U448" s="25"/>
      <c r="V448" s="21">
        <v>10</v>
      </c>
      <c r="W448" s="21">
        <v>34</v>
      </c>
      <c r="X448" s="35">
        <v>82</v>
      </c>
      <c r="Y448" s="21" t="s">
        <v>1007</v>
      </c>
      <c r="Z448" s="21" t="s">
        <v>1532</v>
      </c>
      <c r="AA448" s="21"/>
    </row>
    <row r="449" s="1" customFormat="1" ht="45" customHeight="1" spans="1:27">
      <c r="A449" s="20"/>
      <c r="B449" s="21" t="s">
        <v>1533</v>
      </c>
      <c r="C449" s="21" t="s">
        <v>1534</v>
      </c>
      <c r="D449" s="21" t="s">
        <v>327</v>
      </c>
      <c r="E449" s="21" t="s">
        <v>1535</v>
      </c>
      <c r="F449" s="21" t="s">
        <v>88</v>
      </c>
      <c r="G449" s="21" t="s">
        <v>327</v>
      </c>
      <c r="H449" s="20" t="s">
        <v>353</v>
      </c>
      <c r="I449" s="20" t="s">
        <v>354</v>
      </c>
      <c r="J449" s="25">
        <v>8.9</v>
      </c>
      <c r="K449" s="25">
        <v>8.9</v>
      </c>
      <c r="L449" s="25">
        <v>8.9</v>
      </c>
      <c r="M449" s="54"/>
      <c r="N449" s="54"/>
      <c r="O449" s="54"/>
      <c r="P449" s="25"/>
      <c r="Q449" s="54"/>
      <c r="R449" s="25"/>
      <c r="S449" s="25"/>
      <c r="T449" s="25"/>
      <c r="U449" s="25"/>
      <c r="V449" s="21">
        <v>50</v>
      </c>
      <c r="W449" s="21">
        <v>205</v>
      </c>
      <c r="X449" s="35">
        <v>465</v>
      </c>
      <c r="Y449" s="21" t="s">
        <v>1007</v>
      </c>
      <c r="Z449" s="21" t="s">
        <v>1536</v>
      </c>
      <c r="AA449" s="25"/>
    </row>
    <row r="450" s="1" customFormat="1" ht="88" customHeight="1" spans="1:27">
      <c r="A450" s="21"/>
      <c r="B450" s="21" t="s">
        <v>1537</v>
      </c>
      <c r="C450" s="21" t="s">
        <v>1538</v>
      </c>
      <c r="D450" s="21" t="s">
        <v>283</v>
      </c>
      <c r="E450" s="21"/>
      <c r="F450" s="21" t="s">
        <v>88</v>
      </c>
      <c r="G450" s="21" t="s">
        <v>408</v>
      </c>
      <c r="H450" s="21" t="s">
        <v>409</v>
      </c>
      <c r="I450" s="26" t="s">
        <v>410</v>
      </c>
      <c r="J450" s="54">
        <v>450</v>
      </c>
      <c r="K450" s="54">
        <v>0</v>
      </c>
      <c r="L450" s="54"/>
      <c r="M450" s="54"/>
      <c r="N450" s="54"/>
      <c r="O450" s="54"/>
      <c r="P450" s="25"/>
      <c r="Q450" s="25"/>
      <c r="R450" s="25"/>
      <c r="S450" s="25">
        <v>450</v>
      </c>
      <c r="T450" s="25"/>
      <c r="U450" s="25">
        <v>450</v>
      </c>
      <c r="V450" s="21">
        <v>1450</v>
      </c>
      <c r="W450" s="21">
        <v>4500</v>
      </c>
      <c r="X450" s="21">
        <v>4500</v>
      </c>
      <c r="Y450" s="21" t="s">
        <v>1539</v>
      </c>
      <c r="Z450" s="21" t="s">
        <v>1540</v>
      </c>
      <c r="AA450" s="21"/>
    </row>
    <row r="451" s="1" customFormat="1" ht="45" customHeight="1" spans="1:27">
      <c r="A451" s="20"/>
      <c r="B451" s="21" t="s">
        <v>1541</v>
      </c>
      <c r="C451" s="21" t="s">
        <v>1542</v>
      </c>
      <c r="D451" s="21" t="s">
        <v>548</v>
      </c>
      <c r="E451" s="21" t="s">
        <v>1543</v>
      </c>
      <c r="F451" s="21" t="s">
        <v>88</v>
      </c>
      <c r="G451" s="21" t="s">
        <v>548</v>
      </c>
      <c r="H451" s="20" t="s">
        <v>1425</v>
      </c>
      <c r="I451" s="20" t="s">
        <v>1426</v>
      </c>
      <c r="J451" s="25">
        <v>7.44</v>
      </c>
      <c r="K451" s="25">
        <v>7.44</v>
      </c>
      <c r="L451" s="25">
        <v>7.44</v>
      </c>
      <c r="M451" s="54"/>
      <c r="N451" s="54"/>
      <c r="O451" s="54"/>
      <c r="P451" s="25"/>
      <c r="Q451" s="54"/>
      <c r="R451" s="25"/>
      <c r="S451" s="25"/>
      <c r="T451" s="25"/>
      <c r="U451" s="25"/>
      <c r="V451" s="21">
        <v>123</v>
      </c>
      <c r="W451" s="21">
        <v>378</v>
      </c>
      <c r="X451" s="35">
        <v>4500</v>
      </c>
      <c r="Y451" s="21" t="s">
        <v>1007</v>
      </c>
      <c r="Z451" s="21" t="s">
        <v>1544</v>
      </c>
      <c r="AA451" s="25"/>
    </row>
    <row r="452" s="1" customFormat="1" ht="45" customHeight="1" spans="1:27">
      <c r="A452" s="20"/>
      <c r="B452" s="21" t="s">
        <v>1545</v>
      </c>
      <c r="C452" s="21" t="s">
        <v>1546</v>
      </c>
      <c r="D452" s="21" t="s">
        <v>327</v>
      </c>
      <c r="E452" s="21" t="s">
        <v>1144</v>
      </c>
      <c r="F452" s="21" t="s">
        <v>88</v>
      </c>
      <c r="G452" s="21" t="s">
        <v>327</v>
      </c>
      <c r="H452" s="20" t="s">
        <v>353</v>
      </c>
      <c r="I452" s="20" t="s">
        <v>354</v>
      </c>
      <c r="J452" s="25">
        <v>4.28</v>
      </c>
      <c r="K452" s="25">
        <v>4.28</v>
      </c>
      <c r="L452" s="25">
        <v>4.28</v>
      </c>
      <c r="M452" s="54"/>
      <c r="N452" s="54"/>
      <c r="O452" s="54"/>
      <c r="P452" s="25"/>
      <c r="Q452" s="54"/>
      <c r="R452" s="25"/>
      <c r="S452" s="25"/>
      <c r="T452" s="25"/>
      <c r="U452" s="25"/>
      <c r="V452" s="21">
        <v>19</v>
      </c>
      <c r="W452" s="21">
        <v>76</v>
      </c>
      <c r="X452" s="35">
        <v>160</v>
      </c>
      <c r="Y452" s="21" t="s">
        <v>1007</v>
      </c>
      <c r="Z452" s="21" t="s">
        <v>1547</v>
      </c>
      <c r="AA452" s="21"/>
    </row>
    <row r="453" s="1" customFormat="1" ht="45" customHeight="1" spans="1:27">
      <c r="A453" s="20"/>
      <c r="B453" s="21" t="s">
        <v>1548</v>
      </c>
      <c r="C453" s="21" t="s">
        <v>1549</v>
      </c>
      <c r="D453" s="21" t="s">
        <v>327</v>
      </c>
      <c r="E453" s="21" t="s">
        <v>1163</v>
      </c>
      <c r="F453" s="21" t="s">
        <v>88</v>
      </c>
      <c r="G453" s="21" t="s">
        <v>327</v>
      </c>
      <c r="H453" s="20" t="s">
        <v>353</v>
      </c>
      <c r="I453" s="20" t="s">
        <v>354</v>
      </c>
      <c r="J453" s="54">
        <v>7</v>
      </c>
      <c r="K453" s="54">
        <v>0</v>
      </c>
      <c r="L453" s="54"/>
      <c r="M453" s="54"/>
      <c r="N453" s="54"/>
      <c r="O453" s="54"/>
      <c r="P453" s="25">
        <v>7</v>
      </c>
      <c r="Q453" s="54">
        <v>7</v>
      </c>
      <c r="R453" s="25"/>
      <c r="S453" s="25"/>
      <c r="T453" s="25"/>
      <c r="U453" s="25"/>
      <c r="V453" s="21">
        <v>6</v>
      </c>
      <c r="W453" s="21">
        <v>25</v>
      </c>
      <c r="X453" s="35">
        <v>110</v>
      </c>
      <c r="Y453" s="21" t="s">
        <v>1007</v>
      </c>
      <c r="Z453" s="21" t="s">
        <v>1550</v>
      </c>
      <c r="AA453" s="21"/>
    </row>
    <row r="454" s="1" customFormat="1" ht="45" customHeight="1" spans="1:27">
      <c r="A454" s="20"/>
      <c r="B454" s="21" t="s">
        <v>1551</v>
      </c>
      <c r="C454" s="20" t="s">
        <v>1552</v>
      </c>
      <c r="D454" s="21" t="s">
        <v>292</v>
      </c>
      <c r="E454" s="21" t="s">
        <v>1449</v>
      </c>
      <c r="F454" s="21" t="s">
        <v>88</v>
      </c>
      <c r="G454" s="21" t="s">
        <v>292</v>
      </c>
      <c r="H454" s="20" t="s">
        <v>359</v>
      </c>
      <c r="I454" s="20" t="s">
        <v>360</v>
      </c>
      <c r="J454" s="25">
        <v>8.16</v>
      </c>
      <c r="K454" s="25">
        <v>8.16</v>
      </c>
      <c r="L454" s="25">
        <v>8.16</v>
      </c>
      <c r="M454" s="54"/>
      <c r="N454" s="54"/>
      <c r="O454" s="54"/>
      <c r="P454" s="25"/>
      <c r="Q454" s="54"/>
      <c r="R454" s="25"/>
      <c r="S454" s="25"/>
      <c r="T454" s="25"/>
      <c r="U454" s="25"/>
      <c r="V454" s="21"/>
      <c r="W454" s="61">
        <v>82</v>
      </c>
      <c r="X454" s="64">
        <v>356</v>
      </c>
      <c r="Y454" s="21" t="s">
        <v>1007</v>
      </c>
      <c r="Z454" s="30" t="s">
        <v>1553</v>
      </c>
      <c r="AA454" s="21"/>
    </row>
    <row r="455" s="1" customFormat="1" ht="45" customHeight="1" spans="1:27">
      <c r="A455" s="20"/>
      <c r="B455" s="21" t="s">
        <v>1554</v>
      </c>
      <c r="C455" s="20" t="s">
        <v>1555</v>
      </c>
      <c r="D455" s="21" t="s">
        <v>292</v>
      </c>
      <c r="E455" s="21" t="s">
        <v>293</v>
      </c>
      <c r="F455" s="21" t="s">
        <v>88</v>
      </c>
      <c r="G455" s="21" t="s">
        <v>292</v>
      </c>
      <c r="H455" s="20" t="s">
        <v>359</v>
      </c>
      <c r="I455" s="20" t="s">
        <v>360</v>
      </c>
      <c r="J455" s="25">
        <v>6.66</v>
      </c>
      <c r="K455" s="25">
        <v>6.66</v>
      </c>
      <c r="L455" s="25">
        <v>6.66</v>
      </c>
      <c r="M455" s="54"/>
      <c r="N455" s="54"/>
      <c r="O455" s="54"/>
      <c r="P455" s="25"/>
      <c r="Q455" s="54"/>
      <c r="R455" s="25"/>
      <c r="S455" s="25"/>
      <c r="T455" s="25"/>
      <c r="U455" s="25"/>
      <c r="V455" s="21"/>
      <c r="W455" s="61">
        <v>28</v>
      </c>
      <c r="X455" s="64">
        <v>120</v>
      </c>
      <c r="Y455" s="21" t="s">
        <v>1007</v>
      </c>
      <c r="Z455" s="30" t="s">
        <v>1556</v>
      </c>
      <c r="AA455" s="21"/>
    </row>
    <row r="456" s="1" customFormat="1" ht="74" customHeight="1" spans="1:27">
      <c r="A456" s="20"/>
      <c r="B456" s="21" t="s">
        <v>1557</v>
      </c>
      <c r="C456" s="20" t="s">
        <v>1558</v>
      </c>
      <c r="D456" s="21" t="s">
        <v>254</v>
      </c>
      <c r="E456" s="21" t="s">
        <v>743</v>
      </c>
      <c r="F456" s="21" t="s">
        <v>88</v>
      </c>
      <c r="G456" s="21" t="s">
        <v>254</v>
      </c>
      <c r="H456" s="20" t="s">
        <v>392</v>
      </c>
      <c r="I456" s="20" t="s">
        <v>393</v>
      </c>
      <c r="J456" s="54">
        <v>26</v>
      </c>
      <c r="K456" s="54">
        <v>26</v>
      </c>
      <c r="L456" s="54">
        <v>26</v>
      </c>
      <c r="M456" s="54"/>
      <c r="N456" s="54"/>
      <c r="O456" s="54"/>
      <c r="P456" s="25"/>
      <c r="Q456" s="54"/>
      <c r="R456" s="25"/>
      <c r="S456" s="25"/>
      <c r="T456" s="25"/>
      <c r="U456" s="25"/>
      <c r="V456" s="21"/>
      <c r="W456" s="61">
        <v>213</v>
      </c>
      <c r="X456" s="64">
        <v>928</v>
      </c>
      <c r="Y456" s="21" t="s">
        <v>1007</v>
      </c>
      <c r="Z456" s="30" t="s">
        <v>1559</v>
      </c>
      <c r="AA456" s="21"/>
    </row>
    <row r="457" s="1" customFormat="1" ht="45" customHeight="1" spans="1:27">
      <c r="A457" s="20"/>
      <c r="B457" s="21" t="s">
        <v>1560</v>
      </c>
      <c r="C457" s="20" t="s">
        <v>1561</v>
      </c>
      <c r="D457" s="21" t="s">
        <v>327</v>
      </c>
      <c r="E457" s="21" t="s">
        <v>1148</v>
      </c>
      <c r="F457" s="21" t="s">
        <v>88</v>
      </c>
      <c r="G457" s="21" t="s">
        <v>327</v>
      </c>
      <c r="H457" s="20" t="s">
        <v>353</v>
      </c>
      <c r="I457" s="20" t="s">
        <v>354</v>
      </c>
      <c r="J457" s="25">
        <v>4.36</v>
      </c>
      <c r="K457" s="25">
        <v>4.36</v>
      </c>
      <c r="L457" s="25">
        <v>4.36</v>
      </c>
      <c r="M457" s="54"/>
      <c r="N457" s="54"/>
      <c r="O457" s="54"/>
      <c r="P457" s="25"/>
      <c r="Q457" s="54"/>
      <c r="R457" s="25"/>
      <c r="S457" s="25"/>
      <c r="T457" s="25"/>
      <c r="U457" s="25"/>
      <c r="V457" s="21"/>
      <c r="W457" s="61">
        <v>14</v>
      </c>
      <c r="X457" s="61">
        <v>60</v>
      </c>
      <c r="Y457" s="21" t="s">
        <v>1007</v>
      </c>
      <c r="Z457" s="30" t="s">
        <v>1562</v>
      </c>
      <c r="AA457" s="21"/>
    </row>
    <row r="458" s="1" customFormat="1" ht="45" customHeight="1" spans="1:27">
      <c r="A458" s="20"/>
      <c r="B458" s="21" t="s">
        <v>1563</v>
      </c>
      <c r="C458" s="20" t="s">
        <v>1564</v>
      </c>
      <c r="D458" s="21" t="s">
        <v>327</v>
      </c>
      <c r="E458" s="21" t="s">
        <v>407</v>
      </c>
      <c r="F458" s="21" t="s">
        <v>88</v>
      </c>
      <c r="G458" s="21" t="s">
        <v>327</v>
      </c>
      <c r="H458" s="20" t="s">
        <v>353</v>
      </c>
      <c r="I458" s="20" t="s">
        <v>354</v>
      </c>
      <c r="J458" s="25">
        <v>1.52</v>
      </c>
      <c r="K458" s="25">
        <v>1.52</v>
      </c>
      <c r="L458" s="25">
        <v>1.52</v>
      </c>
      <c r="M458" s="54"/>
      <c r="N458" s="54"/>
      <c r="O458" s="54"/>
      <c r="P458" s="25"/>
      <c r="Q458" s="54"/>
      <c r="R458" s="25"/>
      <c r="S458" s="25"/>
      <c r="T458" s="25"/>
      <c r="U458" s="25"/>
      <c r="V458" s="21"/>
      <c r="W458" s="61">
        <v>13</v>
      </c>
      <c r="X458" s="61">
        <v>56</v>
      </c>
      <c r="Y458" s="21" t="s">
        <v>1007</v>
      </c>
      <c r="Z458" s="30" t="s">
        <v>1565</v>
      </c>
      <c r="AA458" s="21"/>
    </row>
    <row r="459" s="1" customFormat="1" ht="45" customHeight="1" spans="1:27">
      <c r="A459" s="20"/>
      <c r="B459" s="21" t="s">
        <v>1566</v>
      </c>
      <c r="C459" s="20" t="s">
        <v>1567</v>
      </c>
      <c r="D459" s="21" t="s">
        <v>327</v>
      </c>
      <c r="E459" s="21" t="s">
        <v>1535</v>
      </c>
      <c r="F459" s="21" t="s">
        <v>88</v>
      </c>
      <c r="G459" s="21" t="s">
        <v>327</v>
      </c>
      <c r="H459" s="20" t="s">
        <v>353</v>
      </c>
      <c r="I459" s="20" t="s">
        <v>354</v>
      </c>
      <c r="J459" s="25">
        <v>4.69</v>
      </c>
      <c r="K459" s="25">
        <v>4.69</v>
      </c>
      <c r="L459" s="25">
        <v>4.69</v>
      </c>
      <c r="M459" s="54"/>
      <c r="N459" s="54"/>
      <c r="O459" s="54"/>
      <c r="P459" s="25"/>
      <c r="Q459" s="54"/>
      <c r="R459" s="25"/>
      <c r="S459" s="25"/>
      <c r="T459" s="25"/>
      <c r="U459" s="25"/>
      <c r="V459" s="21"/>
      <c r="W459" s="61">
        <v>71</v>
      </c>
      <c r="X459" s="61">
        <v>310</v>
      </c>
      <c r="Y459" s="21" t="s">
        <v>1007</v>
      </c>
      <c r="Z459" s="30" t="s">
        <v>1568</v>
      </c>
      <c r="AA459" s="21"/>
    </row>
    <row r="460" s="1" customFormat="1" ht="45" customHeight="1" spans="1:27">
      <c r="A460" s="20"/>
      <c r="B460" s="21" t="s">
        <v>1569</v>
      </c>
      <c r="C460" s="20" t="s">
        <v>1570</v>
      </c>
      <c r="D460" s="21" t="s">
        <v>327</v>
      </c>
      <c r="E460" s="21" t="s">
        <v>1571</v>
      </c>
      <c r="F460" s="21" t="s">
        <v>88</v>
      </c>
      <c r="G460" s="21" t="s">
        <v>327</v>
      </c>
      <c r="H460" s="20" t="s">
        <v>353</v>
      </c>
      <c r="I460" s="20" t="s">
        <v>354</v>
      </c>
      <c r="J460" s="25">
        <v>9.74</v>
      </c>
      <c r="K460" s="25">
        <v>9.74</v>
      </c>
      <c r="L460" s="25">
        <v>9.74</v>
      </c>
      <c r="M460" s="54"/>
      <c r="N460" s="54"/>
      <c r="O460" s="54"/>
      <c r="P460" s="25"/>
      <c r="Q460" s="54"/>
      <c r="R460" s="25"/>
      <c r="S460" s="25"/>
      <c r="T460" s="25"/>
      <c r="U460" s="25"/>
      <c r="V460" s="21"/>
      <c r="W460" s="61">
        <v>74</v>
      </c>
      <c r="X460" s="61">
        <v>320</v>
      </c>
      <c r="Y460" s="21" t="s">
        <v>1007</v>
      </c>
      <c r="Z460" s="30" t="s">
        <v>1572</v>
      </c>
      <c r="AA460" s="21"/>
    </row>
    <row r="461" s="1" customFormat="1" ht="45" customHeight="1" spans="1:27">
      <c r="A461" s="20"/>
      <c r="B461" s="21" t="s">
        <v>1573</v>
      </c>
      <c r="C461" s="20" t="s">
        <v>1574</v>
      </c>
      <c r="D461" s="21" t="s">
        <v>327</v>
      </c>
      <c r="E461" s="21" t="s">
        <v>1575</v>
      </c>
      <c r="F461" s="21" t="s">
        <v>88</v>
      </c>
      <c r="G461" s="21" t="s">
        <v>327</v>
      </c>
      <c r="H461" s="20" t="s">
        <v>353</v>
      </c>
      <c r="I461" s="20" t="s">
        <v>354</v>
      </c>
      <c r="J461" s="25">
        <v>9.67</v>
      </c>
      <c r="K461" s="25">
        <v>9.67</v>
      </c>
      <c r="L461" s="25">
        <v>9.67</v>
      </c>
      <c r="M461" s="54"/>
      <c r="N461" s="54"/>
      <c r="O461" s="54"/>
      <c r="P461" s="25"/>
      <c r="Q461" s="54"/>
      <c r="R461" s="25"/>
      <c r="S461" s="25"/>
      <c r="T461" s="25"/>
      <c r="U461" s="25"/>
      <c r="V461" s="21"/>
      <c r="W461" s="61">
        <v>28</v>
      </c>
      <c r="X461" s="61">
        <v>120</v>
      </c>
      <c r="Y461" s="21" t="s">
        <v>1007</v>
      </c>
      <c r="Z461" s="30" t="s">
        <v>1556</v>
      </c>
      <c r="AA461" s="21"/>
    </row>
    <row r="462" s="1" customFormat="1" ht="45" customHeight="1" spans="1:27">
      <c r="A462" s="20"/>
      <c r="B462" s="21" t="s">
        <v>1576</v>
      </c>
      <c r="C462" s="20" t="s">
        <v>1577</v>
      </c>
      <c r="D462" s="21" t="s">
        <v>327</v>
      </c>
      <c r="E462" s="21" t="s">
        <v>847</v>
      </c>
      <c r="F462" s="21" t="s">
        <v>88</v>
      </c>
      <c r="G462" s="21" t="s">
        <v>327</v>
      </c>
      <c r="H462" s="20" t="s">
        <v>353</v>
      </c>
      <c r="I462" s="20" t="s">
        <v>354</v>
      </c>
      <c r="J462" s="25">
        <v>9.1</v>
      </c>
      <c r="K462" s="25">
        <v>9.1</v>
      </c>
      <c r="L462" s="25">
        <v>9.1</v>
      </c>
      <c r="M462" s="54"/>
      <c r="N462" s="54"/>
      <c r="O462" s="54"/>
      <c r="P462" s="25"/>
      <c r="Q462" s="54"/>
      <c r="R462" s="25"/>
      <c r="S462" s="25"/>
      <c r="T462" s="25"/>
      <c r="U462" s="25"/>
      <c r="V462" s="21"/>
      <c r="W462" s="61">
        <v>12</v>
      </c>
      <c r="X462" s="61">
        <v>50</v>
      </c>
      <c r="Y462" s="21" t="s">
        <v>1007</v>
      </c>
      <c r="Z462" s="30" t="s">
        <v>1578</v>
      </c>
      <c r="AA462" s="21"/>
    </row>
    <row r="463" s="1" customFormat="1" ht="45" customHeight="1" spans="1:27">
      <c r="A463" s="20"/>
      <c r="B463" s="21" t="s">
        <v>1579</v>
      </c>
      <c r="C463" s="20" t="s">
        <v>1580</v>
      </c>
      <c r="D463" s="21" t="s">
        <v>327</v>
      </c>
      <c r="E463" s="21" t="s">
        <v>1163</v>
      </c>
      <c r="F463" s="21" t="s">
        <v>88</v>
      </c>
      <c r="G463" s="21" t="s">
        <v>327</v>
      </c>
      <c r="H463" s="20" t="s">
        <v>353</v>
      </c>
      <c r="I463" s="20" t="s">
        <v>354</v>
      </c>
      <c r="J463" s="25">
        <v>12.56</v>
      </c>
      <c r="K463" s="25">
        <v>12.56</v>
      </c>
      <c r="L463" s="25">
        <v>12.56</v>
      </c>
      <c r="M463" s="54"/>
      <c r="N463" s="54"/>
      <c r="O463" s="54"/>
      <c r="P463" s="25"/>
      <c r="Q463" s="54"/>
      <c r="R463" s="25"/>
      <c r="S463" s="25"/>
      <c r="T463" s="25"/>
      <c r="U463" s="25"/>
      <c r="V463" s="21"/>
      <c r="W463" s="61">
        <v>7</v>
      </c>
      <c r="X463" s="61">
        <v>32</v>
      </c>
      <c r="Y463" s="21" t="s">
        <v>1007</v>
      </c>
      <c r="Z463" s="30" t="s">
        <v>1581</v>
      </c>
      <c r="AA463" s="21"/>
    </row>
    <row r="464" s="1" customFormat="1" ht="45" customHeight="1" spans="1:27">
      <c r="A464" s="20"/>
      <c r="B464" s="21" t="s">
        <v>1582</v>
      </c>
      <c r="C464" s="20" t="s">
        <v>1583</v>
      </c>
      <c r="D464" s="21" t="s">
        <v>327</v>
      </c>
      <c r="E464" s="21" t="s">
        <v>1163</v>
      </c>
      <c r="F464" s="21" t="s">
        <v>88</v>
      </c>
      <c r="G464" s="21" t="s">
        <v>327</v>
      </c>
      <c r="H464" s="20" t="s">
        <v>353</v>
      </c>
      <c r="I464" s="20" t="s">
        <v>354</v>
      </c>
      <c r="J464" s="25">
        <v>1.96</v>
      </c>
      <c r="K464" s="25">
        <v>1.96</v>
      </c>
      <c r="L464" s="25">
        <v>1.96</v>
      </c>
      <c r="M464" s="54"/>
      <c r="N464" s="54"/>
      <c r="O464" s="54"/>
      <c r="P464" s="25"/>
      <c r="Q464" s="54"/>
      <c r="R464" s="25"/>
      <c r="S464" s="25"/>
      <c r="T464" s="25"/>
      <c r="U464" s="25"/>
      <c r="V464" s="21"/>
      <c r="W464" s="61">
        <v>81</v>
      </c>
      <c r="X464" s="61">
        <v>350</v>
      </c>
      <c r="Y464" s="21" t="s">
        <v>1007</v>
      </c>
      <c r="Z464" s="30" t="s">
        <v>1584</v>
      </c>
      <c r="AA464" s="21"/>
    </row>
    <row r="465" s="1" customFormat="1" ht="45" customHeight="1" spans="1:27">
      <c r="A465" s="20"/>
      <c r="B465" s="21" t="s">
        <v>1585</v>
      </c>
      <c r="C465" s="20" t="s">
        <v>1586</v>
      </c>
      <c r="D465" s="21" t="s">
        <v>327</v>
      </c>
      <c r="E465" s="21" t="s">
        <v>1167</v>
      </c>
      <c r="F465" s="21" t="s">
        <v>88</v>
      </c>
      <c r="G465" s="21" t="s">
        <v>327</v>
      </c>
      <c r="H465" s="20" t="s">
        <v>353</v>
      </c>
      <c r="I465" s="20" t="s">
        <v>354</v>
      </c>
      <c r="J465" s="25">
        <v>1.75</v>
      </c>
      <c r="K465" s="25">
        <v>1.75</v>
      </c>
      <c r="L465" s="25">
        <v>1.75</v>
      </c>
      <c r="M465" s="54"/>
      <c r="N465" s="54"/>
      <c r="O465" s="54"/>
      <c r="P465" s="25"/>
      <c r="Q465" s="54"/>
      <c r="R465" s="25"/>
      <c r="S465" s="25"/>
      <c r="T465" s="25"/>
      <c r="U465" s="25"/>
      <c r="V465" s="21"/>
      <c r="W465" s="61">
        <v>25</v>
      </c>
      <c r="X465" s="61">
        <v>110</v>
      </c>
      <c r="Y465" s="21" t="s">
        <v>1007</v>
      </c>
      <c r="Z465" s="30" t="s">
        <v>1587</v>
      </c>
      <c r="AA465" s="21"/>
    </row>
    <row r="466" s="1" customFormat="1" ht="45" customHeight="1" spans="1:27">
      <c r="A466" s="20"/>
      <c r="B466" s="21" t="s">
        <v>1588</v>
      </c>
      <c r="C466" s="20" t="s">
        <v>1589</v>
      </c>
      <c r="D466" s="21" t="s">
        <v>327</v>
      </c>
      <c r="E466" s="21" t="s">
        <v>1167</v>
      </c>
      <c r="F466" s="21" t="s">
        <v>88</v>
      </c>
      <c r="G466" s="21" t="s">
        <v>327</v>
      </c>
      <c r="H466" s="20" t="s">
        <v>353</v>
      </c>
      <c r="I466" s="20" t="s">
        <v>354</v>
      </c>
      <c r="J466" s="25">
        <v>8.61</v>
      </c>
      <c r="K466" s="25">
        <v>8.61</v>
      </c>
      <c r="L466" s="25">
        <v>8.61</v>
      </c>
      <c r="M466" s="54"/>
      <c r="N466" s="54"/>
      <c r="O466" s="54"/>
      <c r="P466" s="25"/>
      <c r="Q466" s="54"/>
      <c r="R466" s="25"/>
      <c r="S466" s="25"/>
      <c r="T466" s="25"/>
      <c r="U466" s="25"/>
      <c r="V466" s="21"/>
      <c r="W466" s="61">
        <v>83</v>
      </c>
      <c r="X466" s="61">
        <v>360</v>
      </c>
      <c r="Y466" s="21" t="s">
        <v>1007</v>
      </c>
      <c r="Z466" s="30" t="s">
        <v>1590</v>
      </c>
      <c r="AA466" s="21"/>
    </row>
    <row r="467" s="1" customFormat="1" ht="45" customHeight="1" spans="1:27">
      <c r="A467" s="20"/>
      <c r="B467" s="21" t="s">
        <v>1591</v>
      </c>
      <c r="C467" s="20" t="s">
        <v>1592</v>
      </c>
      <c r="D467" s="21" t="s">
        <v>327</v>
      </c>
      <c r="E467" s="21" t="s">
        <v>1593</v>
      </c>
      <c r="F467" s="21" t="s">
        <v>88</v>
      </c>
      <c r="G467" s="21" t="s">
        <v>327</v>
      </c>
      <c r="H467" s="20" t="s">
        <v>353</v>
      </c>
      <c r="I467" s="20" t="s">
        <v>354</v>
      </c>
      <c r="J467" s="25">
        <v>10.67</v>
      </c>
      <c r="K467" s="25">
        <v>10.67</v>
      </c>
      <c r="L467" s="25">
        <v>10.67</v>
      </c>
      <c r="M467" s="54"/>
      <c r="N467" s="54"/>
      <c r="O467" s="54"/>
      <c r="P467" s="25"/>
      <c r="Q467" s="54"/>
      <c r="R467" s="25"/>
      <c r="S467" s="25"/>
      <c r="T467" s="25"/>
      <c r="U467" s="25"/>
      <c r="V467" s="21"/>
      <c r="W467" s="61">
        <v>69</v>
      </c>
      <c r="X467" s="61">
        <v>300</v>
      </c>
      <c r="Y467" s="21" t="s">
        <v>1007</v>
      </c>
      <c r="Z467" s="30" t="s">
        <v>1594</v>
      </c>
      <c r="AA467" s="21"/>
    </row>
    <row r="468" s="1" customFormat="1" ht="45" customHeight="1" spans="1:27">
      <c r="A468" s="20"/>
      <c r="B468" s="21" t="s">
        <v>1595</v>
      </c>
      <c r="C468" s="20" t="s">
        <v>1596</v>
      </c>
      <c r="D468" s="21" t="s">
        <v>327</v>
      </c>
      <c r="E468" s="21" t="s">
        <v>1597</v>
      </c>
      <c r="F468" s="21" t="s">
        <v>88</v>
      </c>
      <c r="G468" s="21" t="s">
        <v>327</v>
      </c>
      <c r="H468" s="20" t="s">
        <v>353</v>
      </c>
      <c r="I468" s="20" t="s">
        <v>354</v>
      </c>
      <c r="J468" s="25">
        <v>4.84</v>
      </c>
      <c r="K468" s="25">
        <v>4.84</v>
      </c>
      <c r="L468" s="25">
        <v>4.84</v>
      </c>
      <c r="M468" s="54"/>
      <c r="N468" s="54"/>
      <c r="O468" s="54"/>
      <c r="P468" s="25"/>
      <c r="Q468" s="54"/>
      <c r="R468" s="25"/>
      <c r="S468" s="25"/>
      <c r="T468" s="25"/>
      <c r="U468" s="25"/>
      <c r="V468" s="21"/>
      <c r="W468" s="61">
        <v>115</v>
      </c>
      <c r="X468" s="61">
        <v>500</v>
      </c>
      <c r="Y468" s="21" t="s">
        <v>1007</v>
      </c>
      <c r="Z468" s="30" t="s">
        <v>1598</v>
      </c>
      <c r="AA468" s="21"/>
    </row>
    <row r="469" s="1" customFormat="1" ht="45" customHeight="1" spans="1:27">
      <c r="A469" s="20"/>
      <c r="B469" s="21" t="s">
        <v>1599</v>
      </c>
      <c r="C469" s="20" t="s">
        <v>1600</v>
      </c>
      <c r="D469" s="21" t="s">
        <v>141</v>
      </c>
      <c r="E469" s="21" t="s">
        <v>1601</v>
      </c>
      <c r="F469" s="21" t="s">
        <v>88</v>
      </c>
      <c r="G469" s="21" t="s">
        <v>141</v>
      </c>
      <c r="H469" s="21" t="s">
        <v>1005</v>
      </c>
      <c r="I469" s="20" t="s">
        <v>1006</v>
      </c>
      <c r="J469" s="25">
        <v>43.93</v>
      </c>
      <c r="K469" s="25">
        <v>43.93</v>
      </c>
      <c r="L469" s="54">
        <v>0</v>
      </c>
      <c r="M469" s="25">
        <v>43.93</v>
      </c>
      <c r="N469" s="54"/>
      <c r="O469" s="54"/>
      <c r="P469" s="25"/>
      <c r="Q469" s="54"/>
      <c r="R469" s="25"/>
      <c r="S469" s="25"/>
      <c r="T469" s="25"/>
      <c r="U469" s="25"/>
      <c r="V469" s="21"/>
      <c r="W469" s="61">
        <v>69</v>
      </c>
      <c r="X469" s="101">
        <v>300</v>
      </c>
      <c r="Y469" s="21" t="s">
        <v>1007</v>
      </c>
      <c r="Z469" s="30" t="s">
        <v>1594</v>
      </c>
      <c r="AA469" s="21"/>
    </row>
    <row r="470" s="1" customFormat="1" ht="45" customHeight="1" spans="1:27">
      <c r="A470" s="20"/>
      <c r="B470" s="21" t="s">
        <v>1602</v>
      </c>
      <c r="C470" s="20" t="s">
        <v>1603</v>
      </c>
      <c r="D470" s="21" t="s">
        <v>321</v>
      </c>
      <c r="E470" s="21" t="s">
        <v>945</v>
      </c>
      <c r="F470" s="21" t="s">
        <v>88</v>
      </c>
      <c r="G470" s="21" t="s">
        <v>321</v>
      </c>
      <c r="H470" s="21" t="s">
        <v>1474</v>
      </c>
      <c r="I470" s="20" t="s">
        <v>1475</v>
      </c>
      <c r="J470" s="25">
        <v>13.28</v>
      </c>
      <c r="K470" s="25">
        <v>13.28</v>
      </c>
      <c r="L470" s="25">
        <v>13.28</v>
      </c>
      <c r="M470" s="54"/>
      <c r="N470" s="54"/>
      <c r="O470" s="54"/>
      <c r="P470" s="25"/>
      <c r="Q470" s="54"/>
      <c r="R470" s="25"/>
      <c r="S470" s="25"/>
      <c r="T470" s="25"/>
      <c r="U470" s="25"/>
      <c r="V470" s="21"/>
      <c r="W470" s="61">
        <v>23</v>
      </c>
      <c r="X470" s="101">
        <v>100</v>
      </c>
      <c r="Y470" s="21" t="s">
        <v>1007</v>
      </c>
      <c r="Z470" s="30" t="s">
        <v>1604</v>
      </c>
      <c r="AA470" s="21"/>
    </row>
    <row r="471" s="1" customFormat="1" ht="82" customHeight="1" spans="1:27">
      <c r="A471" s="20"/>
      <c r="B471" s="21" t="s">
        <v>1605</v>
      </c>
      <c r="C471" s="20" t="s">
        <v>1606</v>
      </c>
      <c r="D471" s="21" t="s">
        <v>321</v>
      </c>
      <c r="E471" s="21" t="s">
        <v>982</v>
      </c>
      <c r="F471" s="21" t="s">
        <v>88</v>
      </c>
      <c r="G471" s="21" t="s">
        <v>321</v>
      </c>
      <c r="H471" s="21" t="s">
        <v>1474</v>
      </c>
      <c r="I471" s="20" t="s">
        <v>1475</v>
      </c>
      <c r="J471" s="54">
        <v>40</v>
      </c>
      <c r="K471" s="54">
        <v>40</v>
      </c>
      <c r="L471" s="54">
        <v>40</v>
      </c>
      <c r="M471" s="54"/>
      <c r="N471" s="54"/>
      <c r="O471" s="54"/>
      <c r="P471" s="25"/>
      <c r="Q471" s="54"/>
      <c r="R471" s="25"/>
      <c r="S471" s="25"/>
      <c r="T471" s="25"/>
      <c r="U471" s="25"/>
      <c r="V471" s="21"/>
      <c r="W471" s="61">
        <v>83</v>
      </c>
      <c r="X471" s="106">
        <v>360</v>
      </c>
      <c r="Y471" s="21" t="s">
        <v>1007</v>
      </c>
      <c r="Z471" s="30" t="s">
        <v>1590</v>
      </c>
      <c r="AA471" s="21"/>
    </row>
    <row r="472" s="1" customFormat="1" ht="45" customHeight="1" spans="1:27">
      <c r="A472" s="20"/>
      <c r="B472" s="21" t="s">
        <v>1607</v>
      </c>
      <c r="C472" s="20" t="s">
        <v>1608</v>
      </c>
      <c r="D472" s="21" t="s">
        <v>321</v>
      </c>
      <c r="E472" s="21" t="s">
        <v>1488</v>
      </c>
      <c r="F472" s="21" t="s">
        <v>88</v>
      </c>
      <c r="G472" s="21" t="s">
        <v>321</v>
      </c>
      <c r="H472" s="21" t="s">
        <v>1474</v>
      </c>
      <c r="I472" s="20" t="s">
        <v>1475</v>
      </c>
      <c r="J472" s="25">
        <v>10.98</v>
      </c>
      <c r="K472" s="25">
        <v>10.98</v>
      </c>
      <c r="L472" s="25">
        <v>10.98</v>
      </c>
      <c r="M472" s="54"/>
      <c r="N472" s="54"/>
      <c r="O472" s="54"/>
      <c r="P472" s="25"/>
      <c r="Q472" s="54"/>
      <c r="R472" s="25"/>
      <c r="S472" s="25"/>
      <c r="T472" s="25"/>
      <c r="U472" s="25"/>
      <c r="V472" s="21"/>
      <c r="W472" s="61">
        <v>72</v>
      </c>
      <c r="X472" s="29">
        <v>314</v>
      </c>
      <c r="Y472" s="21" t="s">
        <v>1007</v>
      </c>
      <c r="Z472" s="30" t="s">
        <v>1609</v>
      </c>
      <c r="AA472" s="21"/>
    </row>
    <row r="473" s="1" customFormat="1" ht="45" customHeight="1" spans="1:27">
      <c r="A473" s="21"/>
      <c r="B473" s="27" t="s">
        <v>1610</v>
      </c>
      <c r="C473" s="27" t="s">
        <v>1611</v>
      </c>
      <c r="D473" s="102" t="s">
        <v>96</v>
      </c>
      <c r="E473" s="21" t="s">
        <v>771</v>
      </c>
      <c r="F473" s="22" t="s">
        <v>88</v>
      </c>
      <c r="G473" s="21" t="s">
        <v>130</v>
      </c>
      <c r="H473" s="26" t="s">
        <v>131</v>
      </c>
      <c r="I473" s="26" t="s">
        <v>132</v>
      </c>
      <c r="J473" s="54">
        <v>90</v>
      </c>
      <c r="K473" s="54">
        <v>0</v>
      </c>
      <c r="L473" s="54"/>
      <c r="M473" s="54"/>
      <c r="N473" s="54"/>
      <c r="O473" s="54"/>
      <c r="P473" s="25"/>
      <c r="Q473" s="62"/>
      <c r="R473" s="25"/>
      <c r="S473" s="25">
        <v>90</v>
      </c>
      <c r="T473" s="25">
        <v>90</v>
      </c>
      <c r="U473" s="25"/>
      <c r="V473" s="21"/>
      <c r="W473" s="20">
        <v>2241</v>
      </c>
      <c r="X473" s="20">
        <v>2241</v>
      </c>
      <c r="Y473" s="20" t="s">
        <v>1612</v>
      </c>
      <c r="Z473" s="20" t="s">
        <v>1613</v>
      </c>
      <c r="AA473" s="21" t="s">
        <v>774</v>
      </c>
    </row>
    <row r="474" s="3" customFormat="1" ht="40" customHeight="1" spans="1:27">
      <c r="A474" s="17" t="s">
        <v>40</v>
      </c>
      <c r="B474" s="18">
        <v>37</v>
      </c>
      <c r="C474" s="19"/>
      <c r="D474" s="19"/>
      <c r="E474" s="19"/>
      <c r="F474" s="19"/>
      <c r="G474" s="18"/>
      <c r="H474" s="19"/>
      <c r="I474" s="19"/>
      <c r="J474" s="53">
        <v>4693.7</v>
      </c>
      <c r="K474" s="53">
        <v>2013.7</v>
      </c>
      <c r="L474" s="53">
        <v>1443.97</v>
      </c>
      <c r="M474" s="53">
        <v>569.73</v>
      </c>
      <c r="N474" s="53">
        <v>0</v>
      </c>
      <c r="O474" s="53">
        <v>0</v>
      </c>
      <c r="P474" s="53">
        <v>2370</v>
      </c>
      <c r="Q474" s="53">
        <v>1593</v>
      </c>
      <c r="R474" s="53">
        <v>777</v>
      </c>
      <c r="S474" s="53">
        <v>310</v>
      </c>
      <c r="T474" s="53">
        <v>310</v>
      </c>
      <c r="U474" s="53">
        <v>0</v>
      </c>
      <c r="V474" s="19"/>
      <c r="W474" s="19"/>
      <c r="X474" s="19"/>
      <c r="Y474" s="19"/>
      <c r="Z474" s="19"/>
      <c r="AA474" s="19"/>
    </row>
    <row r="475" s="1" customFormat="1" ht="45" customHeight="1" spans="1:27">
      <c r="A475" s="21"/>
      <c r="B475" s="21" t="s">
        <v>1614</v>
      </c>
      <c r="C475" s="21" t="s">
        <v>1615</v>
      </c>
      <c r="D475" s="21" t="s">
        <v>181</v>
      </c>
      <c r="E475" s="21" t="s">
        <v>182</v>
      </c>
      <c r="F475" s="21" t="s">
        <v>88</v>
      </c>
      <c r="G475" s="21" t="s">
        <v>130</v>
      </c>
      <c r="H475" s="26" t="s">
        <v>131</v>
      </c>
      <c r="I475" s="26" t="s">
        <v>132</v>
      </c>
      <c r="J475" s="54">
        <v>140</v>
      </c>
      <c r="K475" s="54">
        <v>140</v>
      </c>
      <c r="L475" s="54">
        <v>140</v>
      </c>
      <c r="M475" s="54"/>
      <c r="N475" s="54"/>
      <c r="O475" s="54"/>
      <c r="P475" s="25"/>
      <c r="Q475" s="62"/>
      <c r="R475" s="25"/>
      <c r="S475" s="25"/>
      <c r="T475" s="25"/>
      <c r="U475" s="25"/>
      <c r="V475" s="61">
        <v>65</v>
      </c>
      <c r="W475" s="61">
        <v>186</v>
      </c>
      <c r="X475" s="61">
        <v>500</v>
      </c>
      <c r="Y475" s="61" t="s">
        <v>1616</v>
      </c>
      <c r="Z475" s="61" t="s">
        <v>1617</v>
      </c>
      <c r="AA475" s="21" t="s">
        <v>774</v>
      </c>
    </row>
    <row r="476" s="1" customFormat="1" ht="67" customHeight="1" spans="1:27">
      <c r="A476" s="21"/>
      <c r="B476" s="21" t="s">
        <v>1618</v>
      </c>
      <c r="C476" s="27" t="s">
        <v>1619</v>
      </c>
      <c r="D476" s="21" t="s">
        <v>340</v>
      </c>
      <c r="E476" s="21" t="s">
        <v>341</v>
      </c>
      <c r="F476" s="21" t="s">
        <v>88</v>
      </c>
      <c r="G476" s="21" t="s">
        <v>340</v>
      </c>
      <c r="H476" s="20" t="s">
        <v>342</v>
      </c>
      <c r="I476" s="20" t="s">
        <v>343</v>
      </c>
      <c r="J476" s="54">
        <v>56.5</v>
      </c>
      <c r="K476" s="54">
        <v>56.5</v>
      </c>
      <c r="L476" s="54">
        <v>0</v>
      </c>
      <c r="M476" s="54">
        <v>56.5</v>
      </c>
      <c r="N476" s="54"/>
      <c r="O476" s="54"/>
      <c r="P476" s="25"/>
      <c r="Q476" s="62"/>
      <c r="R476" s="25"/>
      <c r="S476" s="25"/>
      <c r="T476" s="25"/>
      <c r="U476" s="25"/>
      <c r="V476" s="21">
        <v>12</v>
      </c>
      <c r="W476" s="21">
        <v>60</v>
      </c>
      <c r="X476" s="21">
        <v>295</v>
      </c>
      <c r="Y476" s="21" t="s">
        <v>344</v>
      </c>
      <c r="Z476" s="21" t="s">
        <v>1620</v>
      </c>
      <c r="AA476" s="21"/>
    </row>
    <row r="477" s="1" customFormat="1" ht="67" customHeight="1" spans="1:27">
      <c r="A477" s="21"/>
      <c r="B477" s="21" t="s">
        <v>1621</v>
      </c>
      <c r="C477" s="27" t="s">
        <v>1622</v>
      </c>
      <c r="D477" s="21" t="s">
        <v>283</v>
      </c>
      <c r="E477" s="21" t="s">
        <v>1623</v>
      </c>
      <c r="F477" s="21" t="s">
        <v>88</v>
      </c>
      <c r="G477" s="21" t="s">
        <v>283</v>
      </c>
      <c r="H477" s="20" t="s">
        <v>1342</v>
      </c>
      <c r="I477" s="20" t="s">
        <v>1343</v>
      </c>
      <c r="J477" s="54">
        <v>29.03</v>
      </c>
      <c r="K477" s="54">
        <v>29.03</v>
      </c>
      <c r="L477" s="54">
        <v>29.03</v>
      </c>
      <c r="M477" s="54"/>
      <c r="N477" s="54"/>
      <c r="O477" s="54"/>
      <c r="P477" s="25"/>
      <c r="Q477" s="62"/>
      <c r="R477" s="25"/>
      <c r="S477" s="25"/>
      <c r="T477" s="25"/>
      <c r="U477" s="25"/>
      <c r="V477" s="21">
        <v>20</v>
      </c>
      <c r="W477" s="21">
        <v>86</v>
      </c>
      <c r="X477" s="21">
        <v>465</v>
      </c>
      <c r="Y477" s="21" t="s">
        <v>344</v>
      </c>
      <c r="Z477" s="21" t="s">
        <v>1624</v>
      </c>
      <c r="AA477" s="21"/>
    </row>
    <row r="478" s="1" customFormat="1" ht="45" customHeight="1" spans="1:27">
      <c r="A478" s="21"/>
      <c r="B478" s="21" t="s">
        <v>1625</v>
      </c>
      <c r="C478" s="27" t="s">
        <v>1626</v>
      </c>
      <c r="D478" s="21" t="s">
        <v>327</v>
      </c>
      <c r="E478" s="21" t="s">
        <v>1167</v>
      </c>
      <c r="F478" s="21" t="s">
        <v>88</v>
      </c>
      <c r="G478" s="21" t="s">
        <v>327</v>
      </c>
      <c r="H478" s="20" t="s">
        <v>353</v>
      </c>
      <c r="I478" s="20" t="s">
        <v>354</v>
      </c>
      <c r="J478" s="54">
        <v>9.8</v>
      </c>
      <c r="K478" s="54">
        <v>9.8</v>
      </c>
      <c r="L478" s="54">
        <v>0</v>
      </c>
      <c r="M478" s="54">
        <v>9.8</v>
      </c>
      <c r="N478" s="54"/>
      <c r="O478" s="54"/>
      <c r="P478" s="25"/>
      <c r="Q478" s="62"/>
      <c r="R478" s="25"/>
      <c r="S478" s="25"/>
      <c r="T478" s="25"/>
      <c r="U478" s="25"/>
      <c r="V478" s="21">
        <v>40</v>
      </c>
      <c r="W478" s="21">
        <v>120</v>
      </c>
      <c r="X478" s="21">
        <v>780</v>
      </c>
      <c r="Y478" s="21" t="s">
        <v>1627</v>
      </c>
      <c r="Z478" s="21" t="s">
        <v>1628</v>
      </c>
      <c r="AA478" s="21"/>
    </row>
    <row r="479" s="1" customFormat="1" ht="63" customHeight="1" spans="1:27">
      <c r="A479" s="21"/>
      <c r="B479" s="21" t="s">
        <v>1629</v>
      </c>
      <c r="C479" s="27" t="s">
        <v>1630</v>
      </c>
      <c r="D479" s="21" t="s">
        <v>327</v>
      </c>
      <c r="E479" s="21" t="s">
        <v>1631</v>
      </c>
      <c r="F479" s="21" t="s">
        <v>88</v>
      </c>
      <c r="G479" s="21" t="s">
        <v>327</v>
      </c>
      <c r="H479" s="20" t="s">
        <v>353</v>
      </c>
      <c r="I479" s="20" t="s">
        <v>354</v>
      </c>
      <c r="J479" s="25">
        <v>9.9</v>
      </c>
      <c r="K479" s="25">
        <v>9.9</v>
      </c>
      <c r="L479" s="54">
        <v>0</v>
      </c>
      <c r="M479" s="25">
        <v>9.9</v>
      </c>
      <c r="N479" s="54"/>
      <c r="O479" s="54"/>
      <c r="P479" s="25"/>
      <c r="Q479" s="62"/>
      <c r="R479" s="25"/>
      <c r="S479" s="25"/>
      <c r="T479" s="25"/>
      <c r="U479" s="25"/>
      <c r="V479" s="21">
        <v>5</v>
      </c>
      <c r="W479" s="21">
        <v>21</v>
      </c>
      <c r="X479" s="21">
        <v>255</v>
      </c>
      <c r="Y479" s="21" t="s">
        <v>1632</v>
      </c>
      <c r="Z479" s="21" t="s">
        <v>1633</v>
      </c>
      <c r="AA479" s="21"/>
    </row>
    <row r="480" s="1" customFormat="1" ht="107" customHeight="1" spans="1:27">
      <c r="A480" s="21"/>
      <c r="B480" s="21" t="s">
        <v>1634</v>
      </c>
      <c r="C480" s="27" t="s">
        <v>1635</v>
      </c>
      <c r="D480" s="21" t="s">
        <v>327</v>
      </c>
      <c r="E480" s="21" t="s">
        <v>847</v>
      </c>
      <c r="F480" s="21" t="s">
        <v>88</v>
      </c>
      <c r="G480" s="21" t="s">
        <v>327</v>
      </c>
      <c r="H480" s="20" t="s">
        <v>353</v>
      </c>
      <c r="I480" s="20" t="s">
        <v>354</v>
      </c>
      <c r="J480" s="54">
        <v>9.96</v>
      </c>
      <c r="K480" s="54">
        <v>9.96</v>
      </c>
      <c r="L480" s="54">
        <v>0</v>
      </c>
      <c r="M480" s="54">
        <v>9.96</v>
      </c>
      <c r="N480" s="54"/>
      <c r="O480" s="54"/>
      <c r="P480" s="25"/>
      <c r="Q480" s="62"/>
      <c r="R480" s="25"/>
      <c r="S480" s="25"/>
      <c r="T480" s="25"/>
      <c r="U480" s="25"/>
      <c r="V480" s="21">
        <v>5</v>
      </c>
      <c r="W480" s="21">
        <v>20</v>
      </c>
      <c r="X480" s="21">
        <v>258</v>
      </c>
      <c r="Y480" s="21" t="s">
        <v>1636</v>
      </c>
      <c r="Z480" s="21" t="s">
        <v>1637</v>
      </c>
      <c r="AA480" s="21"/>
    </row>
    <row r="481" s="1" customFormat="1" ht="45" customHeight="1" spans="1:27">
      <c r="A481" s="21"/>
      <c r="B481" s="21" t="s">
        <v>1638</v>
      </c>
      <c r="C481" s="27" t="s">
        <v>1639</v>
      </c>
      <c r="D481" s="21" t="s">
        <v>548</v>
      </c>
      <c r="E481" s="21" t="s">
        <v>1640</v>
      </c>
      <c r="F481" s="21" t="s">
        <v>88</v>
      </c>
      <c r="G481" s="21" t="s">
        <v>548</v>
      </c>
      <c r="H481" s="20" t="s">
        <v>1425</v>
      </c>
      <c r="I481" s="20" t="s">
        <v>1426</v>
      </c>
      <c r="J481" s="54">
        <v>24.24</v>
      </c>
      <c r="K481" s="54">
        <v>24.24</v>
      </c>
      <c r="L481" s="54">
        <v>0</v>
      </c>
      <c r="M481" s="54">
        <v>24.24</v>
      </c>
      <c r="N481" s="54"/>
      <c r="O481" s="54"/>
      <c r="P481" s="25"/>
      <c r="Q481" s="62"/>
      <c r="R481" s="25"/>
      <c r="S481" s="25"/>
      <c r="T481" s="25"/>
      <c r="U481" s="25"/>
      <c r="V481" s="21">
        <v>300</v>
      </c>
      <c r="W481" s="21">
        <v>1000</v>
      </c>
      <c r="X481" s="21">
        <v>703</v>
      </c>
      <c r="Y481" s="21" t="s">
        <v>344</v>
      </c>
      <c r="Z481" s="21" t="s">
        <v>1641</v>
      </c>
      <c r="AA481" s="21"/>
    </row>
    <row r="482" s="1" customFormat="1" ht="72" customHeight="1" spans="1:27">
      <c r="A482" s="21"/>
      <c r="B482" s="21" t="s">
        <v>1642</v>
      </c>
      <c r="C482" s="27" t="s">
        <v>1643</v>
      </c>
      <c r="D482" s="21" t="s">
        <v>186</v>
      </c>
      <c r="E482" s="21" t="s">
        <v>206</v>
      </c>
      <c r="F482" s="21" t="s">
        <v>88</v>
      </c>
      <c r="G482" s="21" t="s">
        <v>186</v>
      </c>
      <c r="H482" s="20" t="s">
        <v>234</v>
      </c>
      <c r="I482" s="20" t="s">
        <v>1116</v>
      </c>
      <c r="J482" s="54">
        <v>27.1</v>
      </c>
      <c r="K482" s="54">
        <v>27.1</v>
      </c>
      <c r="L482" s="54">
        <v>0</v>
      </c>
      <c r="M482" s="54">
        <v>27.1</v>
      </c>
      <c r="N482" s="54"/>
      <c r="O482" s="54"/>
      <c r="P482" s="25"/>
      <c r="Q482" s="62"/>
      <c r="R482" s="25"/>
      <c r="S482" s="25"/>
      <c r="T482" s="25"/>
      <c r="U482" s="25"/>
      <c r="V482" s="21">
        <v>175</v>
      </c>
      <c r="W482" s="21">
        <v>658</v>
      </c>
      <c r="X482" s="21">
        <v>658</v>
      </c>
      <c r="Y482" s="21" t="s">
        <v>344</v>
      </c>
      <c r="Z482" s="21" t="s">
        <v>1644</v>
      </c>
      <c r="AA482" s="21"/>
    </row>
    <row r="483" s="1" customFormat="1" ht="45" customHeight="1" spans="1:27">
      <c r="A483" s="21"/>
      <c r="B483" s="21" t="s">
        <v>1645</v>
      </c>
      <c r="C483" s="27" t="s">
        <v>1646</v>
      </c>
      <c r="D483" s="21" t="s">
        <v>186</v>
      </c>
      <c r="E483" s="21" t="s">
        <v>511</v>
      </c>
      <c r="F483" s="21" t="s">
        <v>88</v>
      </c>
      <c r="G483" s="21" t="s">
        <v>186</v>
      </c>
      <c r="H483" s="20" t="s">
        <v>234</v>
      </c>
      <c r="I483" s="20" t="s">
        <v>1116</v>
      </c>
      <c r="J483" s="54">
        <v>1.85</v>
      </c>
      <c r="K483" s="54">
        <v>1.85</v>
      </c>
      <c r="L483" s="54">
        <v>0</v>
      </c>
      <c r="M483" s="54">
        <v>1.85</v>
      </c>
      <c r="N483" s="54"/>
      <c r="O483" s="54"/>
      <c r="P483" s="25"/>
      <c r="Q483" s="62"/>
      <c r="R483" s="25"/>
      <c r="S483" s="25">
        <v>0</v>
      </c>
      <c r="T483" s="25"/>
      <c r="U483" s="25"/>
      <c r="V483" s="21">
        <v>71</v>
      </c>
      <c r="W483" s="21">
        <v>245</v>
      </c>
      <c r="X483" s="21">
        <v>245</v>
      </c>
      <c r="Y483" s="21" t="s">
        <v>344</v>
      </c>
      <c r="Z483" s="21" t="s">
        <v>1644</v>
      </c>
      <c r="AA483" s="21"/>
    </row>
    <row r="484" s="1" customFormat="1" ht="45" customHeight="1" spans="1:27">
      <c r="A484" s="21"/>
      <c r="B484" s="21" t="s">
        <v>1647</v>
      </c>
      <c r="C484" s="27" t="s">
        <v>1648</v>
      </c>
      <c r="D484" s="21" t="s">
        <v>96</v>
      </c>
      <c r="E484" s="21" t="s">
        <v>796</v>
      </c>
      <c r="F484" s="21" t="s">
        <v>88</v>
      </c>
      <c r="G484" s="21" t="s">
        <v>96</v>
      </c>
      <c r="H484" s="20" t="s">
        <v>1071</v>
      </c>
      <c r="I484" s="20" t="s">
        <v>1072</v>
      </c>
      <c r="J484" s="54">
        <v>5.02</v>
      </c>
      <c r="K484" s="54">
        <v>5.02</v>
      </c>
      <c r="L484" s="54">
        <v>0</v>
      </c>
      <c r="M484" s="54">
        <v>5.02</v>
      </c>
      <c r="N484" s="54"/>
      <c r="O484" s="54"/>
      <c r="P484" s="25"/>
      <c r="Q484" s="62"/>
      <c r="R484" s="25"/>
      <c r="S484" s="25"/>
      <c r="T484" s="25"/>
      <c r="U484" s="25"/>
      <c r="V484" s="21">
        <v>60</v>
      </c>
      <c r="W484" s="21">
        <v>242</v>
      </c>
      <c r="X484" s="21">
        <v>477</v>
      </c>
      <c r="Y484" s="21" t="s">
        <v>398</v>
      </c>
      <c r="Z484" s="21" t="s">
        <v>1649</v>
      </c>
      <c r="AA484" s="21"/>
    </row>
    <row r="485" s="1" customFormat="1" ht="104" customHeight="1" spans="1:27">
      <c r="A485" s="21"/>
      <c r="B485" s="21" t="s">
        <v>1650</v>
      </c>
      <c r="C485" s="27" t="s">
        <v>1651</v>
      </c>
      <c r="D485" s="21" t="s">
        <v>96</v>
      </c>
      <c r="E485" s="21" t="s">
        <v>215</v>
      </c>
      <c r="F485" s="21" t="s">
        <v>88</v>
      </c>
      <c r="G485" s="21" t="s">
        <v>96</v>
      </c>
      <c r="H485" s="20" t="s">
        <v>1071</v>
      </c>
      <c r="I485" s="20" t="s">
        <v>1072</v>
      </c>
      <c r="J485" s="54">
        <v>13.37</v>
      </c>
      <c r="K485" s="54">
        <v>13.37</v>
      </c>
      <c r="L485" s="54">
        <v>0</v>
      </c>
      <c r="M485" s="54">
        <v>13.37</v>
      </c>
      <c r="N485" s="54"/>
      <c r="O485" s="54"/>
      <c r="P485" s="25"/>
      <c r="Q485" s="62"/>
      <c r="R485" s="25"/>
      <c r="S485" s="25"/>
      <c r="T485" s="25"/>
      <c r="U485" s="25"/>
      <c r="V485" s="21">
        <v>54</v>
      </c>
      <c r="W485" s="21">
        <v>215</v>
      </c>
      <c r="X485" s="21">
        <v>450</v>
      </c>
      <c r="Y485" s="21" t="s">
        <v>398</v>
      </c>
      <c r="Z485" s="21" t="s">
        <v>1652</v>
      </c>
      <c r="AA485" s="21"/>
    </row>
    <row r="486" s="1" customFormat="1" ht="75" customHeight="1" spans="1:27">
      <c r="A486" s="21"/>
      <c r="B486" s="21" t="s">
        <v>1653</v>
      </c>
      <c r="C486" s="27" t="s">
        <v>1654</v>
      </c>
      <c r="D486" s="21" t="s">
        <v>96</v>
      </c>
      <c r="E486" s="21" t="s">
        <v>174</v>
      </c>
      <c r="F486" s="21" t="s">
        <v>88</v>
      </c>
      <c r="G486" s="21" t="s">
        <v>96</v>
      </c>
      <c r="H486" s="20" t="s">
        <v>1071</v>
      </c>
      <c r="I486" s="20" t="s">
        <v>1072</v>
      </c>
      <c r="J486" s="54">
        <v>22.88</v>
      </c>
      <c r="K486" s="54">
        <v>22.88</v>
      </c>
      <c r="L486" s="54">
        <v>0</v>
      </c>
      <c r="M486" s="54">
        <v>22.88</v>
      </c>
      <c r="N486" s="54"/>
      <c r="O486" s="54"/>
      <c r="P486" s="25"/>
      <c r="Q486" s="62"/>
      <c r="R486" s="25"/>
      <c r="S486" s="25"/>
      <c r="T486" s="25"/>
      <c r="U486" s="25"/>
      <c r="V486" s="21">
        <v>44</v>
      </c>
      <c r="W486" s="21">
        <v>175</v>
      </c>
      <c r="X486" s="21">
        <v>410</v>
      </c>
      <c r="Y486" s="21" t="s">
        <v>398</v>
      </c>
      <c r="Z486" s="21" t="s">
        <v>1655</v>
      </c>
      <c r="AA486" s="21"/>
    </row>
    <row r="487" s="1" customFormat="1" ht="75" customHeight="1" spans="1:27">
      <c r="A487" s="21"/>
      <c r="B487" s="21" t="s">
        <v>1656</v>
      </c>
      <c r="C487" s="27" t="s">
        <v>1657</v>
      </c>
      <c r="D487" s="21" t="s">
        <v>548</v>
      </c>
      <c r="E487" s="21" t="s">
        <v>1658</v>
      </c>
      <c r="F487" s="21" t="s">
        <v>88</v>
      </c>
      <c r="G487" s="21" t="s">
        <v>548</v>
      </c>
      <c r="H487" s="20" t="s">
        <v>1425</v>
      </c>
      <c r="I487" s="20" t="s">
        <v>1426</v>
      </c>
      <c r="J487" s="54">
        <v>310</v>
      </c>
      <c r="K487" s="54">
        <v>0</v>
      </c>
      <c r="L487" s="54"/>
      <c r="M487" s="54"/>
      <c r="N487" s="54"/>
      <c r="O487" s="54"/>
      <c r="P487" s="25">
        <v>310</v>
      </c>
      <c r="Q487" s="62">
        <v>310</v>
      </c>
      <c r="R487" s="25"/>
      <c r="S487" s="25"/>
      <c r="T487" s="25"/>
      <c r="U487" s="25"/>
      <c r="V487" s="21">
        <v>60</v>
      </c>
      <c r="W487" s="21">
        <v>247</v>
      </c>
      <c r="X487" s="21">
        <v>350</v>
      </c>
      <c r="Y487" s="21" t="s">
        <v>398</v>
      </c>
      <c r="Z487" s="21" t="s">
        <v>1659</v>
      </c>
      <c r="AA487" s="21"/>
    </row>
    <row r="488" s="1" customFormat="1" ht="75" customHeight="1" spans="1:27">
      <c r="A488" s="21"/>
      <c r="B488" s="21" t="s">
        <v>1660</v>
      </c>
      <c r="C488" s="27" t="s">
        <v>1661</v>
      </c>
      <c r="D488" s="21" t="s">
        <v>198</v>
      </c>
      <c r="E488" s="21" t="s">
        <v>1662</v>
      </c>
      <c r="F488" s="21" t="s">
        <v>88</v>
      </c>
      <c r="G488" s="21" t="s">
        <v>198</v>
      </c>
      <c r="H488" s="20" t="s">
        <v>402</v>
      </c>
      <c r="I488" s="20" t="s">
        <v>403</v>
      </c>
      <c r="J488" s="25">
        <v>68.97</v>
      </c>
      <c r="K488" s="25">
        <v>68.97</v>
      </c>
      <c r="L488" s="25">
        <v>68.97</v>
      </c>
      <c r="M488" s="54"/>
      <c r="N488" s="54"/>
      <c r="O488" s="54"/>
      <c r="P488" s="25"/>
      <c r="Q488" s="62"/>
      <c r="R488" s="25"/>
      <c r="S488" s="25"/>
      <c r="T488" s="25"/>
      <c r="U488" s="25"/>
      <c r="V488" s="21">
        <v>215</v>
      </c>
      <c r="W488" s="21">
        <v>860</v>
      </c>
      <c r="X488" s="21">
        <v>2801</v>
      </c>
      <c r="Y488" s="21" t="s">
        <v>398</v>
      </c>
      <c r="Z488" s="21" t="s">
        <v>1663</v>
      </c>
      <c r="AA488" s="21"/>
    </row>
    <row r="489" s="1" customFormat="1" ht="75" customHeight="1" spans="1:27">
      <c r="A489" s="21"/>
      <c r="B489" s="21" t="s">
        <v>1664</v>
      </c>
      <c r="C489" s="27" t="s">
        <v>1665</v>
      </c>
      <c r="D489" s="21" t="s">
        <v>288</v>
      </c>
      <c r="E489" s="21"/>
      <c r="F489" s="22" t="s">
        <v>88</v>
      </c>
      <c r="G489" s="21" t="s">
        <v>130</v>
      </c>
      <c r="H489" s="26" t="s">
        <v>131</v>
      </c>
      <c r="I489" s="26" t="s">
        <v>132</v>
      </c>
      <c r="J489" s="54">
        <v>310</v>
      </c>
      <c r="K489" s="54">
        <v>0</v>
      </c>
      <c r="L489" s="54"/>
      <c r="M489" s="54"/>
      <c r="N489" s="54"/>
      <c r="O489" s="54"/>
      <c r="P489" s="25"/>
      <c r="Q489" s="62"/>
      <c r="R489" s="25"/>
      <c r="S489" s="25">
        <v>310</v>
      </c>
      <c r="T489" s="25">
        <v>310</v>
      </c>
      <c r="U489" s="25"/>
      <c r="V489" s="21"/>
      <c r="W489" s="20">
        <v>6759</v>
      </c>
      <c r="X489" s="20">
        <v>1236</v>
      </c>
      <c r="Y489" s="20" t="s">
        <v>416</v>
      </c>
      <c r="Z489" s="20" t="s">
        <v>1666</v>
      </c>
      <c r="AA489" s="21"/>
    </row>
    <row r="490" s="1" customFormat="1" ht="45" customHeight="1" spans="1:27">
      <c r="A490" s="21"/>
      <c r="B490" s="21" t="s">
        <v>1667</v>
      </c>
      <c r="C490" s="27" t="s">
        <v>1668</v>
      </c>
      <c r="D490" s="21" t="s">
        <v>327</v>
      </c>
      <c r="E490" s="21" t="s">
        <v>352</v>
      </c>
      <c r="F490" s="21" t="s">
        <v>88</v>
      </c>
      <c r="G490" s="21" t="s">
        <v>327</v>
      </c>
      <c r="H490" s="20" t="s">
        <v>353</v>
      </c>
      <c r="I490" s="20" t="s">
        <v>354</v>
      </c>
      <c r="J490" s="25">
        <v>23.23</v>
      </c>
      <c r="K490" s="25">
        <v>23.23</v>
      </c>
      <c r="L490" s="54">
        <v>0</v>
      </c>
      <c r="M490" s="25">
        <v>23.23</v>
      </c>
      <c r="N490" s="54"/>
      <c r="O490" s="54"/>
      <c r="P490" s="25"/>
      <c r="Q490" s="62"/>
      <c r="R490" s="25"/>
      <c r="S490" s="25"/>
      <c r="T490" s="25"/>
      <c r="U490" s="25"/>
      <c r="V490" s="21">
        <v>5</v>
      </c>
      <c r="W490" s="21">
        <v>20</v>
      </c>
      <c r="X490" s="21">
        <v>315</v>
      </c>
      <c r="Y490" s="21" t="s">
        <v>1669</v>
      </c>
      <c r="Z490" s="21" t="s">
        <v>1637</v>
      </c>
      <c r="AA490" s="21"/>
    </row>
    <row r="491" s="1" customFormat="1" ht="125" customHeight="1" spans="1:27">
      <c r="A491" s="21"/>
      <c r="B491" s="21" t="s">
        <v>1670</v>
      </c>
      <c r="C491" s="27" t="s">
        <v>1671</v>
      </c>
      <c r="D491" s="21" t="s">
        <v>210</v>
      </c>
      <c r="E491" s="21" t="s">
        <v>303</v>
      </c>
      <c r="F491" s="21" t="s">
        <v>88</v>
      </c>
      <c r="G491" s="21" t="s">
        <v>210</v>
      </c>
      <c r="H491" s="20" t="s">
        <v>1174</v>
      </c>
      <c r="I491" s="20" t="s">
        <v>1175</v>
      </c>
      <c r="J491" s="25">
        <v>82.3</v>
      </c>
      <c r="K491" s="25">
        <v>82.3</v>
      </c>
      <c r="L491" s="54">
        <v>0</v>
      </c>
      <c r="M491" s="25">
        <v>82.3</v>
      </c>
      <c r="N491" s="54"/>
      <c r="O491" s="54"/>
      <c r="P491" s="25"/>
      <c r="Q491" s="62"/>
      <c r="R491" s="25"/>
      <c r="S491" s="25"/>
      <c r="T491" s="25"/>
      <c r="U491" s="25"/>
      <c r="V491" s="21">
        <v>8</v>
      </c>
      <c r="W491" s="21">
        <v>35</v>
      </c>
      <c r="X491" s="21">
        <v>243</v>
      </c>
      <c r="Y491" s="21" t="s">
        <v>1672</v>
      </c>
      <c r="Z491" s="21" t="s">
        <v>1673</v>
      </c>
      <c r="AA491" s="21"/>
    </row>
    <row r="492" s="1" customFormat="1" ht="71" customHeight="1" spans="1:27">
      <c r="A492" s="21"/>
      <c r="B492" s="21" t="s">
        <v>1674</v>
      </c>
      <c r="C492" s="27" t="s">
        <v>1675</v>
      </c>
      <c r="D492" s="21" t="s">
        <v>210</v>
      </c>
      <c r="E492" s="21" t="s">
        <v>430</v>
      </c>
      <c r="F492" s="21" t="s">
        <v>88</v>
      </c>
      <c r="G492" s="21" t="s">
        <v>210</v>
      </c>
      <c r="H492" s="20" t="s">
        <v>1174</v>
      </c>
      <c r="I492" s="20" t="s">
        <v>1175</v>
      </c>
      <c r="J492" s="25">
        <v>63.29</v>
      </c>
      <c r="K492" s="25">
        <v>63.29</v>
      </c>
      <c r="L492" s="54">
        <v>0</v>
      </c>
      <c r="M492" s="25">
        <v>63.29</v>
      </c>
      <c r="N492" s="54"/>
      <c r="O492" s="54"/>
      <c r="P492" s="25"/>
      <c r="Q492" s="62"/>
      <c r="R492" s="25"/>
      <c r="S492" s="25">
        <v>0</v>
      </c>
      <c r="T492" s="25"/>
      <c r="U492" s="25"/>
      <c r="V492" s="21">
        <v>4</v>
      </c>
      <c r="W492" s="21">
        <v>18</v>
      </c>
      <c r="X492" s="21">
        <v>265</v>
      </c>
      <c r="Y492" s="21" t="s">
        <v>1672</v>
      </c>
      <c r="Z492" s="21" t="s">
        <v>1676</v>
      </c>
      <c r="AA492" s="21"/>
    </row>
    <row r="493" s="1" customFormat="1" ht="45" customHeight="1" spans="1:27">
      <c r="A493" s="21"/>
      <c r="B493" s="21" t="s">
        <v>1677</v>
      </c>
      <c r="C493" s="27" t="s">
        <v>1678</v>
      </c>
      <c r="D493" s="21" t="s">
        <v>141</v>
      </c>
      <c r="E493" s="21" t="s">
        <v>1004</v>
      </c>
      <c r="F493" s="21" t="s">
        <v>88</v>
      </c>
      <c r="G493" s="21" t="s">
        <v>141</v>
      </c>
      <c r="H493" s="21" t="s">
        <v>1005</v>
      </c>
      <c r="I493" s="20" t="s">
        <v>1006</v>
      </c>
      <c r="J493" s="25">
        <v>30.32</v>
      </c>
      <c r="K493" s="25">
        <v>30.32</v>
      </c>
      <c r="L493" s="25">
        <v>30.32</v>
      </c>
      <c r="M493" s="54"/>
      <c r="N493" s="54"/>
      <c r="O493" s="54"/>
      <c r="P493" s="25"/>
      <c r="Q493" s="62"/>
      <c r="R493" s="25"/>
      <c r="S493" s="25"/>
      <c r="T493" s="25"/>
      <c r="U493" s="25"/>
      <c r="V493" s="21">
        <v>4</v>
      </c>
      <c r="W493" s="21">
        <v>90</v>
      </c>
      <c r="X493" s="21">
        <v>90</v>
      </c>
      <c r="Y493" s="21" t="s">
        <v>398</v>
      </c>
      <c r="Z493" s="21" t="s">
        <v>1679</v>
      </c>
      <c r="AA493" s="21"/>
    </row>
    <row r="494" s="1" customFormat="1" ht="45" customHeight="1" spans="1:27">
      <c r="A494" s="21"/>
      <c r="B494" s="21" t="s">
        <v>1680</v>
      </c>
      <c r="C494" s="27" t="s">
        <v>1681</v>
      </c>
      <c r="D494" s="21" t="s">
        <v>141</v>
      </c>
      <c r="E494" s="21" t="s">
        <v>1019</v>
      </c>
      <c r="F494" s="21" t="s">
        <v>88</v>
      </c>
      <c r="G494" s="21" t="s">
        <v>141</v>
      </c>
      <c r="H494" s="21" t="s">
        <v>1005</v>
      </c>
      <c r="I494" s="20" t="s">
        <v>1006</v>
      </c>
      <c r="J494" s="25">
        <v>121.21</v>
      </c>
      <c r="K494" s="25">
        <v>121.21</v>
      </c>
      <c r="L494" s="25">
        <v>121.21</v>
      </c>
      <c r="M494" s="54"/>
      <c r="N494" s="54"/>
      <c r="O494" s="54"/>
      <c r="P494" s="25"/>
      <c r="Q494" s="62"/>
      <c r="R494" s="25"/>
      <c r="S494" s="25"/>
      <c r="T494" s="25"/>
      <c r="U494" s="25"/>
      <c r="V494" s="21">
        <v>8</v>
      </c>
      <c r="W494" s="21">
        <v>32</v>
      </c>
      <c r="X494" s="21">
        <v>32</v>
      </c>
      <c r="Y494" s="21" t="s">
        <v>398</v>
      </c>
      <c r="Z494" s="21" t="s">
        <v>1682</v>
      </c>
      <c r="AA494" s="21"/>
    </row>
    <row r="495" s="1" customFormat="1" ht="45" customHeight="1" spans="1:27">
      <c r="A495" s="21"/>
      <c r="B495" s="21" t="s">
        <v>1683</v>
      </c>
      <c r="C495" s="27" t="s">
        <v>1684</v>
      </c>
      <c r="D495" s="21" t="s">
        <v>198</v>
      </c>
      <c r="E495" s="21" t="s">
        <v>1197</v>
      </c>
      <c r="F495" s="21" t="s">
        <v>88</v>
      </c>
      <c r="G495" s="21" t="s">
        <v>198</v>
      </c>
      <c r="H495" s="20" t="s">
        <v>402</v>
      </c>
      <c r="I495" s="20" t="s">
        <v>403</v>
      </c>
      <c r="J495" s="25">
        <v>59.43</v>
      </c>
      <c r="K495" s="25">
        <v>59.43</v>
      </c>
      <c r="L495" s="25">
        <v>59.43</v>
      </c>
      <c r="M495" s="54"/>
      <c r="N495" s="54"/>
      <c r="O495" s="54"/>
      <c r="P495" s="25"/>
      <c r="Q495" s="62"/>
      <c r="R495" s="25"/>
      <c r="S495" s="25"/>
      <c r="T495" s="25"/>
      <c r="U495" s="25"/>
      <c r="V495" s="21">
        <v>8</v>
      </c>
      <c r="W495" s="21">
        <v>35</v>
      </c>
      <c r="X495" s="21">
        <v>35</v>
      </c>
      <c r="Y495" s="21" t="s">
        <v>398</v>
      </c>
      <c r="Z495" s="21" t="s">
        <v>1685</v>
      </c>
      <c r="AA495" s="21"/>
    </row>
    <row r="496" s="1" customFormat="1" ht="45" customHeight="1" spans="1:27">
      <c r="A496" s="21"/>
      <c r="B496" s="21" t="s">
        <v>1686</v>
      </c>
      <c r="C496" s="27" t="s">
        <v>1687</v>
      </c>
      <c r="D496" s="103" t="s">
        <v>321</v>
      </c>
      <c r="E496" s="103" t="s">
        <v>1488</v>
      </c>
      <c r="F496" s="103" t="s">
        <v>88</v>
      </c>
      <c r="G496" s="21" t="s">
        <v>321</v>
      </c>
      <c r="H496" s="21" t="s">
        <v>1474</v>
      </c>
      <c r="I496" s="20" t="s">
        <v>1475</v>
      </c>
      <c r="J496" s="54">
        <v>10.76</v>
      </c>
      <c r="K496" s="54">
        <v>10.76</v>
      </c>
      <c r="L496" s="54">
        <v>10.76</v>
      </c>
      <c r="M496" s="54"/>
      <c r="N496" s="54"/>
      <c r="O496" s="54"/>
      <c r="P496" s="25"/>
      <c r="Q496" s="62"/>
      <c r="R496" s="25"/>
      <c r="S496" s="25"/>
      <c r="T496" s="25"/>
      <c r="U496" s="107"/>
      <c r="V496" s="103">
        <v>20</v>
      </c>
      <c r="W496" s="103">
        <v>85</v>
      </c>
      <c r="X496" s="103">
        <v>100</v>
      </c>
      <c r="Y496" s="21" t="s">
        <v>398</v>
      </c>
      <c r="Z496" s="103" t="s">
        <v>1688</v>
      </c>
      <c r="AA496" s="103"/>
    </row>
    <row r="497" s="1" customFormat="1" ht="99" customHeight="1" spans="1:27">
      <c r="A497" s="20"/>
      <c r="B497" s="21" t="s">
        <v>1689</v>
      </c>
      <c r="C497" s="104" t="s">
        <v>1690</v>
      </c>
      <c r="D497" s="103" t="s">
        <v>1691</v>
      </c>
      <c r="E497" s="103"/>
      <c r="F497" s="103" t="s">
        <v>88</v>
      </c>
      <c r="G497" s="21" t="s">
        <v>89</v>
      </c>
      <c r="H497" s="21" t="s">
        <v>90</v>
      </c>
      <c r="I497" s="21" t="s">
        <v>91</v>
      </c>
      <c r="J497" s="54">
        <v>1460</v>
      </c>
      <c r="K497" s="54">
        <v>0</v>
      </c>
      <c r="L497" s="54"/>
      <c r="M497" s="54"/>
      <c r="N497" s="54"/>
      <c r="O497" s="54"/>
      <c r="P497" s="105">
        <v>1460</v>
      </c>
      <c r="Q497" s="25">
        <v>1283</v>
      </c>
      <c r="R497" s="62">
        <v>177</v>
      </c>
      <c r="S497" s="25"/>
      <c r="T497" s="25"/>
      <c r="U497" s="107"/>
      <c r="V497" s="103"/>
      <c r="W497" s="103">
        <v>3000</v>
      </c>
      <c r="X497" s="103">
        <v>6000</v>
      </c>
      <c r="Y497" s="103" t="s">
        <v>1692</v>
      </c>
      <c r="Z497" s="103" t="s">
        <v>1692</v>
      </c>
      <c r="AA497" s="103"/>
    </row>
    <row r="498" s="1" customFormat="1" ht="45" customHeight="1" spans="1:27">
      <c r="A498" s="20"/>
      <c r="B498" s="21" t="s">
        <v>1693</v>
      </c>
      <c r="C498" s="27" t="s">
        <v>1694</v>
      </c>
      <c r="D498" s="21" t="s">
        <v>1695</v>
      </c>
      <c r="E498" s="26" t="s">
        <v>1696</v>
      </c>
      <c r="F498" s="22" t="s">
        <v>88</v>
      </c>
      <c r="G498" s="21" t="s">
        <v>89</v>
      </c>
      <c r="H498" s="21" t="s">
        <v>90</v>
      </c>
      <c r="I498" s="21" t="s">
        <v>91</v>
      </c>
      <c r="J498" s="54">
        <v>600</v>
      </c>
      <c r="K498" s="54">
        <v>0</v>
      </c>
      <c r="L498" s="54"/>
      <c r="M498" s="54"/>
      <c r="N498" s="54"/>
      <c r="O498" s="54"/>
      <c r="P498" s="54">
        <v>600</v>
      </c>
      <c r="Q498" s="54"/>
      <c r="R498" s="54">
        <v>600</v>
      </c>
      <c r="S498" s="54"/>
      <c r="T498" s="54"/>
      <c r="U498" s="54"/>
      <c r="V498" s="35"/>
      <c r="W498" s="35">
        <v>11000</v>
      </c>
      <c r="X498" s="35">
        <v>11000</v>
      </c>
      <c r="Y498" s="21" t="s">
        <v>1697</v>
      </c>
      <c r="Z498" s="21" t="s">
        <v>589</v>
      </c>
      <c r="AA498" s="26"/>
    </row>
    <row r="499" s="1" customFormat="1" ht="66" customHeight="1" spans="1:27">
      <c r="A499" s="21"/>
      <c r="B499" s="21" t="s">
        <v>1698</v>
      </c>
      <c r="C499" s="27" t="s">
        <v>1699</v>
      </c>
      <c r="D499" s="21" t="s">
        <v>288</v>
      </c>
      <c r="E499" s="21" t="s">
        <v>289</v>
      </c>
      <c r="F499" s="21" t="s">
        <v>88</v>
      </c>
      <c r="G499" s="21" t="s">
        <v>288</v>
      </c>
      <c r="H499" s="20" t="s">
        <v>1321</v>
      </c>
      <c r="I499" s="20" t="s">
        <v>1322</v>
      </c>
      <c r="J499" s="54">
        <v>99</v>
      </c>
      <c r="K499" s="54">
        <v>99</v>
      </c>
      <c r="L499" s="54">
        <v>99</v>
      </c>
      <c r="M499" s="54"/>
      <c r="N499" s="54"/>
      <c r="O499" s="54"/>
      <c r="P499" s="25"/>
      <c r="Q499" s="62"/>
      <c r="R499" s="25"/>
      <c r="S499" s="25"/>
      <c r="T499" s="25"/>
      <c r="U499" s="25"/>
      <c r="V499" s="21">
        <v>52</v>
      </c>
      <c r="W499" s="21">
        <v>205</v>
      </c>
      <c r="X499" s="21">
        <v>435</v>
      </c>
      <c r="Y499" s="21" t="s">
        <v>344</v>
      </c>
      <c r="Z499" s="21" t="s">
        <v>1700</v>
      </c>
      <c r="AA499" s="21"/>
    </row>
    <row r="500" s="1" customFormat="1" ht="45" customHeight="1" spans="1:27">
      <c r="A500" s="21"/>
      <c r="B500" s="21" t="s">
        <v>1701</v>
      </c>
      <c r="C500" s="27" t="s">
        <v>1702</v>
      </c>
      <c r="D500" s="21" t="s">
        <v>283</v>
      </c>
      <c r="E500" s="21" t="s">
        <v>949</v>
      </c>
      <c r="F500" s="21" t="s">
        <v>88</v>
      </c>
      <c r="G500" s="21" t="s">
        <v>283</v>
      </c>
      <c r="H500" s="20" t="s">
        <v>1342</v>
      </c>
      <c r="I500" s="20" t="s">
        <v>1343</v>
      </c>
      <c r="J500" s="25">
        <v>3.33</v>
      </c>
      <c r="K500" s="25">
        <v>3.33</v>
      </c>
      <c r="L500" s="25">
        <v>3.33</v>
      </c>
      <c r="M500" s="54"/>
      <c r="N500" s="54"/>
      <c r="O500" s="54"/>
      <c r="P500" s="25"/>
      <c r="Q500" s="62"/>
      <c r="R500" s="25"/>
      <c r="S500" s="25"/>
      <c r="T500" s="25"/>
      <c r="U500" s="25"/>
      <c r="V500" s="21">
        <v>3</v>
      </c>
      <c r="W500" s="21">
        <v>14</v>
      </c>
      <c r="X500" s="21">
        <v>240</v>
      </c>
      <c r="Y500" s="21" t="s">
        <v>344</v>
      </c>
      <c r="Z500" s="21" t="s">
        <v>1703</v>
      </c>
      <c r="AA500" s="21"/>
    </row>
    <row r="501" s="1" customFormat="1" ht="45" customHeight="1" spans="1:27">
      <c r="A501" s="21"/>
      <c r="B501" s="21" t="s">
        <v>1704</v>
      </c>
      <c r="C501" s="27" t="s">
        <v>1705</v>
      </c>
      <c r="D501" s="21" t="s">
        <v>283</v>
      </c>
      <c r="E501" s="21" t="s">
        <v>1706</v>
      </c>
      <c r="F501" s="21" t="s">
        <v>88</v>
      </c>
      <c r="G501" s="21" t="s">
        <v>283</v>
      </c>
      <c r="H501" s="20" t="s">
        <v>1342</v>
      </c>
      <c r="I501" s="20" t="s">
        <v>1343</v>
      </c>
      <c r="J501" s="25">
        <v>15.05</v>
      </c>
      <c r="K501" s="25">
        <v>15.05</v>
      </c>
      <c r="L501" s="25">
        <v>15.05</v>
      </c>
      <c r="M501" s="54"/>
      <c r="N501" s="54"/>
      <c r="O501" s="54"/>
      <c r="P501" s="25"/>
      <c r="Q501" s="62"/>
      <c r="R501" s="25"/>
      <c r="S501" s="25"/>
      <c r="T501" s="25"/>
      <c r="U501" s="25"/>
      <c r="V501" s="21"/>
      <c r="W501" s="21">
        <v>184</v>
      </c>
      <c r="X501" s="21">
        <v>419</v>
      </c>
      <c r="Y501" s="21" t="s">
        <v>1669</v>
      </c>
      <c r="Z501" s="21" t="s">
        <v>1707</v>
      </c>
      <c r="AA501" s="21"/>
    </row>
    <row r="502" s="1" customFormat="1" ht="45" customHeight="1" spans="1:27">
      <c r="A502" s="21"/>
      <c r="B502" s="21" t="s">
        <v>1708</v>
      </c>
      <c r="C502" s="27" t="s">
        <v>1709</v>
      </c>
      <c r="D502" s="21" t="s">
        <v>186</v>
      </c>
      <c r="E502" s="21" t="s">
        <v>206</v>
      </c>
      <c r="F502" s="21" t="s">
        <v>88</v>
      </c>
      <c r="G502" s="21" t="s">
        <v>186</v>
      </c>
      <c r="H502" s="20" t="s">
        <v>234</v>
      </c>
      <c r="I502" s="20" t="s">
        <v>1116</v>
      </c>
      <c r="J502" s="25">
        <v>23.93</v>
      </c>
      <c r="K502" s="25">
        <v>23.93</v>
      </c>
      <c r="L502" s="25">
        <v>23.93</v>
      </c>
      <c r="M502" s="54"/>
      <c r="N502" s="54"/>
      <c r="O502" s="54"/>
      <c r="P502" s="25"/>
      <c r="Q502" s="62"/>
      <c r="R502" s="25"/>
      <c r="S502" s="25"/>
      <c r="T502" s="25"/>
      <c r="U502" s="25"/>
      <c r="V502" s="21">
        <v>30</v>
      </c>
      <c r="W502" s="21">
        <v>140</v>
      </c>
      <c r="X502" s="21">
        <v>489</v>
      </c>
      <c r="Y502" s="21" t="s">
        <v>1672</v>
      </c>
      <c r="Z502" s="21" t="s">
        <v>1710</v>
      </c>
      <c r="AA502" s="21"/>
    </row>
    <row r="503" s="1" customFormat="1" ht="45" customHeight="1" spans="1:27">
      <c r="A503" s="21"/>
      <c r="B503" s="21" t="s">
        <v>1711</v>
      </c>
      <c r="C503" s="27" t="s">
        <v>1712</v>
      </c>
      <c r="D503" s="21" t="s">
        <v>198</v>
      </c>
      <c r="E503" s="21" t="s">
        <v>1662</v>
      </c>
      <c r="F503" s="21" t="s">
        <v>88</v>
      </c>
      <c r="G503" s="21" t="s">
        <v>198</v>
      </c>
      <c r="H503" s="20" t="s">
        <v>402</v>
      </c>
      <c r="I503" s="20" t="s">
        <v>403</v>
      </c>
      <c r="J503" s="25">
        <v>35.32</v>
      </c>
      <c r="K503" s="25">
        <v>35.32</v>
      </c>
      <c r="L503" s="25">
        <v>35.32</v>
      </c>
      <c r="M503" s="54"/>
      <c r="N503" s="54"/>
      <c r="O503" s="54"/>
      <c r="P503" s="25"/>
      <c r="Q503" s="62"/>
      <c r="R503" s="25"/>
      <c r="S503" s="25"/>
      <c r="T503" s="25"/>
      <c r="U503" s="25"/>
      <c r="V503" s="21">
        <v>4</v>
      </c>
      <c r="W503" s="21">
        <v>15</v>
      </c>
      <c r="X503" s="21">
        <v>255</v>
      </c>
      <c r="Y503" s="21" t="s">
        <v>344</v>
      </c>
      <c r="Z503" s="21" t="s">
        <v>1713</v>
      </c>
      <c r="AA503" s="21"/>
    </row>
    <row r="504" s="1" customFormat="1" ht="75" customHeight="1" spans="1:27">
      <c r="A504" s="21"/>
      <c r="B504" s="21" t="s">
        <v>1714</v>
      </c>
      <c r="C504" s="27" t="s">
        <v>1715</v>
      </c>
      <c r="D504" s="21" t="s">
        <v>321</v>
      </c>
      <c r="E504" s="21" t="s">
        <v>1716</v>
      </c>
      <c r="F504" s="21" t="s">
        <v>88</v>
      </c>
      <c r="G504" s="21" t="s">
        <v>321</v>
      </c>
      <c r="H504" s="21" t="s">
        <v>1474</v>
      </c>
      <c r="I504" s="20" t="s">
        <v>1475</v>
      </c>
      <c r="J504" s="54">
        <v>110.02</v>
      </c>
      <c r="K504" s="54">
        <v>110.02</v>
      </c>
      <c r="L504" s="54">
        <v>110.02</v>
      </c>
      <c r="M504" s="54"/>
      <c r="N504" s="54"/>
      <c r="O504" s="54"/>
      <c r="P504" s="25"/>
      <c r="Q504" s="62"/>
      <c r="R504" s="25"/>
      <c r="S504" s="25"/>
      <c r="T504" s="25"/>
      <c r="U504" s="25"/>
      <c r="V504" s="21">
        <v>20</v>
      </c>
      <c r="W504" s="21">
        <v>120</v>
      </c>
      <c r="X504" s="21">
        <v>391</v>
      </c>
      <c r="Y504" s="21" t="s">
        <v>1669</v>
      </c>
      <c r="Z504" s="21" t="s">
        <v>1717</v>
      </c>
      <c r="AA504" s="21"/>
    </row>
    <row r="505" s="1" customFormat="1" ht="93" customHeight="1" spans="1:27">
      <c r="A505" s="21"/>
      <c r="B505" s="21" t="s">
        <v>1718</v>
      </c>
      <c r="C505" s="27" t="s">
        <v>1719</v>
      </c>
      <c r="D505" s="21" t="s">
        <v>321</v>
      </c>
      <c r="E505" s="21" t="s">
        <v>1716</v>
      </c>
      <c r="F505" s="21" t="s">
        <v>88</v>
      </c>
      <c r="G505" s="21" t="s">
        <v>321</v>
      </c>
      <c r="H505" s="21" t="s">
        <v>1474</v>
      </c>
      <c r="I505" s="20" t="s">
        <v>1475</v>
      </c>
      <c r="J505" s="54">
        <v>66.62</v>
      </c>
      <c r="K505" s="54">
        <v>66.62</v>
      </c>
      <c r="L505" s="54">
        <v>66.62</v>
      </c>
      <c r="M505" s="54"/>
      <c r="N505" s="54"/>
      <c r="O505" s="54"/>
      <c r="P505" s="25"/>
      <c r="Q505" s="62"/>
      <c r="R505" s="25"/>
      <c r="S505" s="25"/>
      <c r="T505" s="25"/>
      <c r="U505" s="25"/>
      <c r="V505" s="21">
        <v>30</v>
      </c>
      <c r="W505" s="21">
        <v>118</v>
      </c>
      <c r="X505" s="21">
        <v>303</v>
      </c>
      <c r="Y505" s="21" t="s">
        <v>1672</v>
      </c>
      <c r="Z505" s="21" t="s">
        <v>1720</v>
      </c>
      <c r="AA505" s="21"/>
    </row>
    <row r="506" s="1" customFormat="1" ht="45" customHeight="1" spans="1:27">
      <c r="A506" s="21"/>
      <c r="B506" s="21" t="s">
        <v>1721</v>
      </c>
      <c r="C506" s="27" t="s">
        <v>1722</v>
      </c>
      <c r="D506" s="21" t="s">
        <v>321</v>
      </c>
      <c r="E506" s="21" t="s">
        <v>1488</v>
      </c>
      <c r="F506" s="21" t="s">
        <v>88</v>
      </c>
      <c r="G506" s="21" t="s">
        <v>321</v>
      </c>
      <c r="H506" s="21" t="s">
        <v>1474</v>
      </c>
      <c r="I506" s="20" t="s">
        <v>1475</v>
      </c>
      <c r="J506" s="54">
        <v>279.17</v>
      </c>
      <c r="K506" s="54">
        <v>279.17</v>
      </c>
      <c r="L506" s="54">
        <v>279.17</v>
      </c>
      <c r="M506" s="54"/>
      <c r="N506" s="54"/>
      <c r="O506" s="54"/>
      <c r="P506" s="25"/>
      <c r="Q506" s="62"/>
      <c r="R506" s="25"/>
      <c r="S506" s="25"/>
      <c r="T506" s="25"/>
      <c r="U506" s="25"/>
      <c r="V506" s="21">
        <v>3</v>
      </c>
      <c r="W506" s="21">
        <v>15</v>
      </c>
      <c r="X506" s="21">
        <v>435</v>
      </c>
      <c r="Y506" s="21" t="s">
        <v>1669</v>
      </c>
      <c r="Z506" s="21" t="s">
        <v>1723</v>
      </c>
      <c r="AA506" s="21"/>
    </row>
    <row r="507" s="1" customFormat="1" ht="45" customHeight="1" spans="1:27">
      <c r="A507" s="21"/>
      <c r="B507" s="21" t="s">
        <v>1724</v>
      </c>
      <c r="C507" s="27" t="s">
        <v>1725</v>
      </c>
      <c r="D507" s="21" t="s">
        <v>141</v>
      </c>
      <c r="E507" s="21" t="s">
        <v>1019</v>
      </c>
      <c r="F507" s="21" t="s">
        <v>88</v>
      </c>
      <c r="G507" s="21" t="s">
        <v>141</v>
      </c>
      <c r="H507" s="21" t="s">
        <v>1005</v>
      </c>
      <c r="I507" s="20" t="s">
        <v>1006</v>
      </c>
      <c r="J507" s="25">
        <v>111.93</v>
      </c>
      <c r="K507" s="25">
        <v>111.93</v>
      </c>
      <c r="L507" s="25">
        <v>111.93</v>
      </c>
      <c r="M507" s="54"/>
      <c r="N507" s="54"/>
      <c r="O507" s="54"/>
      <c r="P507" s="25"/>
      <c r="Q507" s="62"/>
      <c r="R507" s="25"/>
      <c r="S507" s="25"/>
      <c r="T507" s="25"/>
      <c r="U507" s="25"/>
      <c r="V507" s="21">
        <v>4</v>
      </c>
      <c r="W507" s="21">
        <v>15</v>
      </c>
      <c r="X507" s="21">
        <v>285</v>
      </c>
      <c r="Y507" s="21" t="s">
        <v>1726</v>
      </c>
      <c r="Z507" s="21" t="s">
        <v>1727</v>
      </c>
      <c r="AA507" s="21"/>
    </row>
    <row r="508" s="1" customFormat="1" ht="45" customHeight="1" spans="1:27">
      <c r="A508" s="21"/>
      <c r="B508" s="21" t="s">
        <v>1728</v>
      </c>
      <c r="C508" s="27" t="s">
        <v>1729</v>
      </c>
      <c r="D508" s="21" t="s">
        <v>198</v>
      </c>
      <c r="E508" s="21" t="s">
        <v>1662</v>
      </c>
      <c r="F508" s="21" t="s">
        <v>88</v>
      </c>
      <c r="G508" s="21" t="s">
        <v>198</v>
      </c>
      <c r="H508" s="20" t="s">
        <v>402</v>
      </c>
      <c r="I508" s="20" t="s">
        <v>403</v>
      </c>
      <c r="J508" s="25">
        <v>6.4</v>
      </c>
      <c r="K508" s="25">
        <v>6.4</v>
      </c>
      <c r="L508" s="25">
        <v>6.4</v>
      </c>
      <c r="M508" s="54"/>
      <c r="N508" s="54"/>
      <c r="O508" s="54"/>
      <c r="P508" s="25"/>
      <c r="Q508" s="62"/>
      <c r="R508" s="25"/>
      <c r="S508" s="25"/>
      <c r="T508" s="25"/>
      <c r="U508" s="25"/>
      <c r="V508" s="21">
        <v>15</v>
      </c>
      <c r="W508" s="21">
        <v>62</v>
      </c>
      <c r="X508" s="21">
        <v>62</v>
      </c>
      <c r="Y508" s="21" t="s">
        <v>398</v>
      </c>
      <c r="Z508" s="21" t="s">
        <v>1730</v>
      </c>
      <c r="AA508" s="21"/>
    </row>
    <row r="509" s="1" customFormat="1" ht="65" customHeight="1" spans="1:27">
      <c r="A509" s="21"/>
      <c r="B509" s="21" t="s">
        <v>1731</v>
      </c>
      <c r="C509" s="27" t="s">
        <v>1732</v>
      </c>
      <c r="D509" s="21" t="s">
        <v>372</v>
      </c>
      <c r="E509" s="21" t="s">
        <v>551</v>
      </c>
      <c r="F509" s="21" t="s">
        <v>88</v>
      </c>
      <c r="G509" s="21" t="s">
        <v>372</v>
      </c>
      <c r="H509" s="20" t="s">
        <v>374</v>
      </c>
      <c r="I509" s="20" t="s">
        <v>375</v>
      </c>
      <c r="J509" s="25">
        <v>118.85</v>
      </c>
      <c r="K509" s="25">
        <v>118.85</v>
      </c>
      <c r="L509" s="25">
        <v>118.85</v>
      </c>
      <c r="M509" s="54"/>
      <c r="N509" s="54"/>
      <c r="O509" s="54"/>
      <c r="P509" s="25"/>
      <c r="Q509" s="62"/>
      <c r="R509" s="25"/>
      <c r="S509" s="25"/>
      <c r="T509" s="25"/>
      <c r="U509" s="25"/>
      <c r="V509" s="21">
        <v>72</v>
      </c>
      <c r="W509" s="21">
        <v>428</v>
      </c>
      <c r="X509" s="21">
        <v>1100</v>
      </c>
      <c r="Y509" s="21" t="s">
        <v>398</v>
      </c>
      <c r="Z509" s="21" t="s">
        <v>1733</v>
      </c>
      <c r="AA509" s="21"/>
    </row>
    <row r="510" s="1" customFormat="1" ht="45" customHeight="1" spans="1:27">
      <c r="A510" s="20"/>
      <c r="B510" s="21" t="s">
        <v>1734</v>
      </c>
      <c r="C510" s="21" t="s">
        <v>1735</v>
      </c>
      <c r="D510" s="103" t="s">
        <v>321</v>
      </c>
      <c r="E510" s="21" t="s">
        <v>985</v>
      </c>
      <c r="F510" s="103" t="s">
        <v>88</v>
      </c>
      <c r="G510" s="21" t="s">
        <v>321</v>
      </c>
      <c r="H510" s="21" t="s">
        <v>1474</v>
      </c>
      <c r="I510" s="20" t="s">
        <v>1475</v>
      </c>
      <c r="J510" s="54">
        <v>220.29</v>
      </c>
      <c r="K510" s="54">
        <v>220.29</v>
      </c>
      <c r="L510" s="54">
        <v>0</v>
      </c>
      <c r="M510" s="54">
        <v>220.29</v>
      </c>
      <c r="N510" s="54"/>
      <c r="O510" s="54"/>
      <c r="P510" s="25"/>
      <c r="Q510" s="62"/>
      <c r="R510" s="25"/>
      <c r="S510" s="25"/>
      <c r="T510" s="25"/>
      <c r="U510" s="25"/>
      <c r="V510" s="61"/>
      <c r="W510" s="20">
        <v>310</v>
      </c>
      <c r="X510" s="20">
        <v>385</v>
      </c>
      <c r="Y510" s="20" t="s">
        <v>344</v>
      </c>
      <c r="Z510" s="20" t="s">
        <v>1736</v>
      </c>
      <c r="AA510" s="21"/>
    </row>
    <row r="511" s="1" customFormat="1" ht="45" customHeight="1" spans="1:27">
      <c r="A511" s="21"/>
      <c r="B511" s="21" t="s">
        <v>1737</v>
      </c>
      <c r="C511" s="21" t="s">
        <v>1738</v>
      </c>
      <c r="D511" s="21" t="s">
        <v>186</v>
      </c>
      <c r="E511" s="21" t="s">
        <v>233</v>
      </c>
      <c r="F511" s="21" t="s">
        <v>88</v>
      </c>
      <c r="G511" s="21" t="s">
        <v>130</v>
      </c>
      <c r="H511" s="26" t="s">
        <v>131</v>
      </c>
      <c r="I511" s="26" t="s">
        <v>132</v>
      </c>
      <c r="J511" s="25">
        <v>114.63</v>
      </c>
      <c r="K511" s="25">
        <v>114.63</v>
      </c>
      <c r="L511" s="25">
        <v>114.63</v>
      </c>
      <c r="M511" s="54"/>
      <c r="N511" s="54"/>
      <c r="O511" s="54"/>
      <c r="P511" s="25"/>
      <c r="Q511" s="62"/>
      <c r="R511" s="25"/>
      <c r="S511" s="25"/>
      <c r="T511" s="25"/>
      <c r="U511" s="25"/>
      <c r="V511" s="61">
        <v>20</v>
      </c>
      <c r="W511" s="61">
        <v>76</v>
      </c>
      <c r="X511" s="61">
        <v>500</v>
      </c>
      <c r="Y511" s="61" t="s">
        <v>1739</v>
      </c>
      <c r="Z511" s="61" t="s">
        <v>1740</v>
      </c>
      <c r="AA511" s="21" t="s">
        <v>774</v>
      </c>
    </row>
    <row r="512" s="3" customFormat="1" ht="33" customHeight="1" spans="1:27">
      <c r="A512" s="17" t="s">
        <v>54</v>
      </c>
      <c r="B512" s="18">
        <v>9</v>
      </c>
      <c r="C512" s="19"/>
      <c r="D512" s="19"/>
      <c r="E512" s="19"/>
      <c r="F512" s="19"/>
      <c r="G512" s="18"/>
      <c r="H512" s="19"/>
      <c r="I512" s="19"/>
      <c r="J512" s="53">
        <v>2294.57</v>
      </c>
      <c r="K512" s="53">
        <v>268.57</v>
      </c>
      <c r="L512" s="53">
        <v>129.51</v>
      </c>
      <c r="M512" s="53">
        <v>37.47</v>
      </c>
      <c r="N512" s="53">
        <v>43.22</v>
      </c>
      <c r="O512" s="53">
        <v>58.37</v>
      </c>
      <c r="P512" s="53">
        <v>36</v>
      </c>
      <c r="Q512" s="53">
        <v>36</v>
      </c>
      <c r="R512" s="53">
        <v>0</v>
      </c>
      <c r="S512" s="53">
        <v>1990</v>
      </c>
      <c r="T512" s="53">
        <v>880</v>
      </c>
      <c r="U512" s="53">
        <v>1110</v>
      </c>
      <c r="V512" s="19"/>
      <c r="W512" s="19"/>
      <c r="X512" s="19"/>
      <c r="Y512" s="19"/>
      <c r="Z512" s="19"/>
      <c r="AA512" s="19"/>
    </row>
    <row r="513" s="3" customFormat="1" ht="43" customHeight="1" spans="1:27">
      <c r="A513" s="17" t="s">
        <v>55</v>
      </c>
      <c r="B513" s="18">
        <v>5</v>
      </c>
      <c r="C513" s="19"/>
      <c r="D513" s="19"/>
      <c r="E513" s="19"/>
      <c r="F513" s="19"/>
      <c r="G513" s="18"/>
      <c r="H513" s="19"/>
      <c r="I513" s="19"/>
      <c r="J513" s="53">
        <v>636</v>
      </c>
      <c r="K513" s="53">
        <v>0</v>
      </c>
      <c r="L513" s="53">
        <v>0</v>
      </c>
      <c r="M513" s="53">
        <v>0</v>
      </c>
      <c r="N513" s="53">
        <v>0</v>
      </c>
      <c r="O513" s="53">
        <v>0</v>
      </c>
      <c r="P513" s="53">
        <v>36</v>
      </c>
      <c r="Q513" s="53">
        <v>36</v>
      </c>
      <c r="R513" s="53">
        <v>0</v>
      </c>
      <c r="S513" s="53">
        <v>600</v>
      </c>
      <c r="T513" s="53">
        <v>490</v>
      </c>
      <c r="U513" s="53">
        <v>110</v>
      </c>
      <c r="V513" s="19"/>
      <c r="W513" s="19"/>
      <c r="X513" s="19"/>
      <c r="Y513" s="19"/>
      <c r="Z513" s="19"/>
      <c r="AA513" s="19"/>
    </row>
    <row r="514" s="1" customFormat="1" ht="45" customHeight="1" spans="1:27">
      <c r="A514" s="21"/>
      <c r="B514" s="21" t="s">
        <v>1741</v>
      </c>
      <c r="C514" s="27" t="s">
        <v>1742</v>
      </c>
      <c r="D514" s="26" t="s">
        <v>292</v>
      </c>
      <c r="E514" s="21" t="s">
        <v>1466</v>
      </c>
      <c r="F514" s="22" t="s">
        <v>88</v>
      </c>
      <c r="G514" s="21" t="s">
        <v>130</v>
      </c>
      <c r="H514" s="26" t="s">
        <v>131</v>
      </c>
      <c r="I514" s="26" t="s">
        <v>132</v>
      </c>
      <c r="J514" s="54">
        <v>490</v>
      </c>
      <c r="K514" s="54">
        <v>0</v>
      </c>
      <c r="L514" s="54"/>
      <c r="M514" s="54"/>
      <c r="N514" s="54"/>
      <c r="O514" s="54"/>
      <c r="P514" s="25"/>
      <c r="Q514" s="62"/>
      <c r="R514" s="25"/>
      <c r="S514" s="25">
        <v>490</v>
      </c>
      <c r="T514" s="25">
        <v>490</v>
      </c>
      <c r="U514" s="25"/>
      <c r="V514" s="21">
        <v>1865</v>
      </c>
      <c r="W514" s="21">
        <v>6789</v>
      </c>
      <c r="X514" s="21">
        <v>13205</v>
      </c>
      <c r="Y514" s="20" t="s">
        <v>1743</v>
      </c>
      <c r="Z514" s="27" t="s">
        <v>1744</v>
      </c>
      <c r="AA514" s="21"/>
    </row>
    <row r="515" s="1" customFormat="1" ht="57" customHeight="1" spans="1:27">
      <c r="A515" s="20"/>
      <c r="B515" s="21" t="s">
        <v>1745</v>
      </c>
      <c r="C515" s="20" t="s">
        <v>1746</v>
      </c>
      <c r="D515" s="21" t="s">
        <v>321</v>
      </c>
      <c r="E515" s="21" t="s">
        <v>784</v>
      </c>
      <c r="F515" s="22" t="s">
        <v>88</v>
      </c>
      <c r="G515" s="21" t="s">
        <v>1747</v>
      </c>
      <c r="H515" s="21" t="s">
        <v>902</v>
      </c>
      <c r="I515" s="21" t="s">
        <v>1748</v>
      </c>
      <c r="J515" s="54">
        <v>14</v>
      </c>
      <c r="K515" s="54">
        <v>0</v>
      </c>
      <c r="L515" s="54"/>
      <c r="M515" s="54"/>
      <c r="N515" s="54"/>
      <c r="O515" s="54"/>
      <c r="P515" s="54">
        <v>14</v>
      </c>
      <c r="Q515" s="54">
        <v>14</v>
      </c>
      <c r="R515" s="54"/>
      <c r="S515" s="25"/>
      <c r="T515" s="54"/>
      <c r="U515" s="25"/>
      <c r="V515" s="35"/>
      <c r="W515" s="21">
        <v>22</v>
      </c>
      <c r="X515" s="21">
        <v>85</v>
      </c>
      <c r="Y515" s="21" t="s">
        <v>1749</v>
      </c>
      <c r="Z515" s="21" t="s">
        <v>1750</v>
      </c>
      <c r="AA515" s="26"/>
    </row>
    <row r="516" s="1" customFormat="1" ht="45" customHeight="1" spans="1:27">
      <c r="A516" s="20"/>
      <c r="B516" s="21" t="s">
        <v>1751</v>
      </c>
      <c r="C516" s="20" t="s">
        <v>1752</v>
      </c>
      <c r="D516" s="21" t="s">
        <v>548</v>
      </c>
      <c r="E516" s="21" t="s">
        <v>898</v>
      </c>
      <c r="F516" s="22" t="s">
        <v>88</v>
      </c>
      <c r="G516" s="21" t="s">
        <v>1747</v>
      </c>
      <c r="H516" s="21" t="s">
        <v>902</v>
      </c>
      <c r="I516" s="21" t="s">
        <v>1748</v>
      </c>
      <c r="J516" s="54">
        <v>7</v>
      </c>
      <c r="K516" s="54">
        <v>0</v>
      </c>
      <c r="L516" s="54"/>
      <c r="M516" s="54"/>
      <c r="N516" s="54"/>
      <c r="O516" s="54"/>
      <c r="P516" s="54">
        <v>7</v>
      </c>
      <c r="Q516" s="54">
        <v>7</v>
      </c>
      <c r="R516" s="54"/>
      <c r="S516" s="25"/>
      <c r="T516" s="54"/>
      <c r="U516" s="25"/>
      <c r="V516" s="35"/>
      <c r="W516" s="21">
        <v>118</v>
      </c>
      <c r="X516" s="21">
        <v>395</v>
      </c>
      <c r="Y516" s="21" t="s">
        <v>1749</v>
      </c>
      <c r="Z516" s="21" t="s">
        <v>1750</v>
      </c>
      <c r="AA516" s="26"/>
    </row>
    <row r="517" s="1" customFormat="1" ht="45" customHeight="1" spans="1:27">
      <c r="A517" s="20"/>
      <c r="B517" s="21" t="s">
        <v>1753</v>
      </c>
      <c r="C517" s="20" t="s">
        <v>1754</v>
      </c>
      <c r="D517" s="21" t="s">
        <v>321</v>
      </c>
      <c r="E517" s="21" t="s">
        <v>945</v>
      </c>
      <c r="F517" s="22" t="s">
        <v>88</v>
      </c>
      <c r="G517" s="21" t="s">
        <v>1747</v>
      </c>
      <c r="H517" s="21" t="s">
        <v>902</v>
      </c>
      <c r="I517" s="21" t="s">
        <v>1748</v>
      </c>
      <c r="J517" s="54">
        <v>15</v>
      </c>
      <c r="K517" s="54">
        <v>0</v>
      </c>
      <c r="L517" s="54"/>
      <c r="M517" s="54"/>
      <c r="N517" s="54"/>
      <c r="O517" s="54"/>
      <c r="P517" s="54">
        <v>15</v>
      </c>
      <c r="Q517" s="54">
        <v>15</v>
      </c>
      <c r="R517" s="54"/>
      <c r="S517" s="25"/>
      <c r="T517" s="54"/>
      <c r="U517" s="25"/>
      <c r="V517" s="35"/>
      <c r="W517" s="21">
        <v>80</v>
      </c>
      <c r="X517" s="21">
        <v>300</v>
      </c>
      <c r="Y517" s="21" t="s">
        <v>1749</v>
      </c>
      <c r="Z517" s="21" t="s">
        <v>1750</v>
      </c>
      <c r="AA517" s="26"/>
    </row>
    <row r="518" s="1" customFormat="1" ht="45" customHeight="1" spans="1:27">
      <c r="A518" s="20"/>
      <c r="B518" s="21" t="s">
        <v>1755</v>
      </c>
      <c r="C518" s="21" t="s">
        <v>1756</v>
      </c>
      <c r="D518" s="21" t="s">
        <v>548</v>
      </c>
      <c r="E518" s="21" t="s">
        <v>1640</v>
      </c>
      <c r="F518" s="22" t="s">
        <v>88</v>
      </c>
      <c r="G518" s="21" t="s">
        <v>1747</v>
      </c>
      <c r="H518" s="21" t="s">
        <v>902</v>
      </c>
      <c r="I518" s="21" t="s">
        <v>1748</v>
      </c>
      <c r="J518" s="54">
        <v>110</v>
      </c>
      <c r="K518" s="54">
        <v>0</v>
      </c>
      <c r="L518" s="54"/>
      <c r="M518" s="54"/>
      <c r="N518" s="54"/>
      <c r="O518" s="54"/>
      <c r="P518" s="54"/>
      <c r="Q518" s="54"/>
      <c r="R518" s="54"/>
      <c r="S518" s="25">
        <v>110</v>
      </c>
      <c r="T518" s="54"/>
      <c r="U518" s="25">
        <v>110</v>
      </c>
      <c r="V518" s="35"/>
      <c r="W518" s="21">
        <v>2200</v>
      </c>
      <c r="X518" s="21">
        <v>5500</v>
      </c>
      <c r="Y518" s="21" t="s">
        <v>1749</v>
      </c>
      <c r="Z518" s="21" t="s">
        <v>1750</v>
      </c>
      <c r="AA518" s="26"/>
    </row>
    <row r="519" s="3" customFormat="1" ht="37" customHeight="1" spans="1:27">
      <c r="A519" s="17" t="s">
        <v>56</v>
      </c>
      <c r="B519" s="18">
        <v>2</v>
      </c>
      <c r="C519" s="19"/>
      <c r="D519" s="19"/>
      <c r="E519" s="19"/>
      <c r="F519" s="19"/>
      <c r="G519" s="18"/>
      <c r="H519" s="19"/>
      <c r="I519" s="19"/>
      <c r="J519" s="53">
        <v>1390</v>
      </c>
      <c r="K519" s="53">
        <v>0</v>
      </c>
      <c r="L519" s="53">
        <v>0</v>
      </c>
      <c r="M519" s="53">
        <v>0</v>
      </c>
      <c r="N519" s="53">
        <v>0</v>
      </c>
      <c r="O519" s="53">
        <v>0</v>
      </c>
      <c r="P519" s="53">
        <v>0</v>
      </c>
      <c r="Q519" s="53">
        <v>0</v>
      </c>
      <c r="R519" s="53">
        <v>0</v>
      </c>
      <c r="S519" s="53">
        <v>1390</v>
      </c>
      <c r="T519" s="53">
        <v>390</v>
      </c>
      <c r="U519" s="53">
        <v>1000</v>
      </c>
      <c r="V519" s="19"/>
      <c r="W519" s="19"/>
      <c r="X519" s="19"/>
      <c r="Y519" s="19"/>
      <c r="Z519" s="19"/>
      <c r="AA519" s="19"/>
    </row>
    <row r="520" s="1" customFormat="1" ht="134" customHeight="1" spans="1:27">
      <c r="A520" s="20"/>
      <c r="B520" s="21" t="s">
        <v>1757</v>
      </c>
      <c r="C520" s="108" t="s">
        <v>1758</v>
      </c>
      <c r="D520" s="21" t="s">
        <v>101</v>
      </c>
      <c r="E520" s="35"/>
      <c r="F520" s="21" t="s">
        <v>88</v>
      </c>
      <c r="G520" s="21" t="s">
        <v>1747</v>
      </c>
      <c r="H520" s="21" t="s">
        <v>1759</v>
      </c>
      <c r="I520" s="21" t="s">
        <v>1748</v>
      </c>
      <c r="J520" s="54">
        <v>1000</v>
      </c>
      <c r="K520" s="54">
        <v>0</v>
      </c>
      <c r="L520" s="54"/>
      <c r="M520" s="54"/>
      <c r="N520" s="54"/>
      <c r="O520" s="54"/>
      <c r="P520" s="25"/>
      <c r="Q520" s="25"/>
      <c r="R520" s="25"/>
      <c r="S520" s="25">
        <v>1000</v>
      </c>
      <c r="T520" s="25"/>
      <c r="U520" s="54">
        <v>1000</v>
      </c>
      <c r="V520" s="26"/>
      <c r="W520" s="35">
        <v>21000</v>
      </c>
      <c r="X520" s="35">
        <v>21000</v>
      </c>
      <c r="Y520" s="21" t="s">
        <v>1760</v>
      </c>
      <c r="Z520" s="21" t="s">
        <v>1761</v>
      </c>
      <c r="AA520" s="20"/>
    </row>
    <row r="521" s="1" customFormat="1" ht="45" customHeight="1" spans="1:27">
      <c r="A521" s="20"/>
      <c r="B521" s="21" t="s">
        <v>1762</v>
      </c>
      <c r="C521" s="21" t="s">
        <v>1763</v>
      </c>
      <c r="D521" s="21" t="s">
        <v>141</v>
      </c>
      <c r="E521" s="21" t="s">
        <v>1004</v>
      </c>
      <c r="F521" s="22" t="s">
        <v>88</v>
      </c>
      <c r="G521" s="21" t="s">
        <v>130</v>
      </c>
      <c r="H521" s="26" t="s">
        <v>131</v>
      </c>
      <c r="I521" s="26" t="s">
        <v>132</v>
      </c>
      <c r="J521" s="54">
        <v>390</v>
      </c>
      <c r="K521" s="54">
        <v>0</v>
      </c>
      <c r="L521" s="54"/>
      <c r="M521" s="54"/>
      <c r="N521" s="54"/>
      <c r="O521" s="54"/>
      <c r="P521" s="25"/>
      <c r="Q521" s="25"/>
      <c r="R521" s="25"/>
      <c r="S521" s="25">
        <v>390</v>
      </c>
      <c r="T521" s="25">
        <v>390</v>
      </c>
      <c r="U521" s="25"/>
      <c r="V521" s="21"/>
      <c r="W521" s="21">
        <v>8000</v>
      </c>
      <c r="X521" s="21">
        <v>60000</v>
      </c>
      <c r="Y521" s="21" t="s">
        <v>416</v>
      </c>
      <c r="Z521" s="21" t="s">
        <v>1764</v>
      </c>
      <c r="AA521" s="20"/>
    </row>
    <row r="522" s="3" customFormat="1" ht="40" customHeight="1" spans="1:27">
      <c r="A522" s="17" t="s">
        <v>57</v>
      </c>
      <c r="B522" s="18">
        <v>2</v>
      </c>
      <c r="C522" s="19"/>
      <c r="D522" s="19"/>
      <c r="E522" s="19"/>
      <c r="F522" s="19"/>
      <c r="G522" s="18"/>
      <c r="H522" s="19"/>
      <c r="I522" s="19"/>
      <c r="J522" s="53">
        <v>268.57</v>
      </c>
      <c r="K522" s="53">
        <v>268.57</v>
      </c>
      <c r="L522" s="53">
        <v>129.51</v>
      </c>
      <c r="M522" s="53">
        <v>37.47</v>
      </c>
      <c r="N522" s="53">
        <v>43.22</v>
      </c>
      <c r="O522" s="53">
        <v>58.37</v>
      </c>
      <c r="P522" s="53">
        <v>0</v>
      </c>
      <c r="Q522" s="53">
        <v>0</v>
      </c>
      <c r="R522" s="53">
        <v>0</v>
      </c>
      <c r="S522" s="53">
        <v>0</v>
      </c>
      <c r="T522" s="53">
        <v>0</v>
      </c>
      <c r="U522" s="53">
        <v>0</v>
      </c>
      <c r="V522" s="19"/>
      <c r="W522" s="19"/>
      <c r="X522" s="19"/>
      <c r="Y522" s="19"/>
      <c r="Z522" s="19"/>
      <c r="AA522" s="19"/>
    </row>
    <row r="523" s="1" customFormat="1" ht="45" customHeight="1" spans="1:27">
      <c r="A523" s="109"/>
      <c r="B523" s="30" t="s">
        <v>1765</v>
      </c>
      <c r="C523" s="110" t="s">
        <v>1766</v>
      </c>
      <c r="D523" s="30" t="s">
        <v>86</v>
      </c>
      <c r="E523" s="30" t="s">
        <v>87</v>
      </c>
      <c r="F523" s="30" t="s">
        <v>88</v>
      </c>
      <c r="G523" s="30" t="s">
        <v>89</v>
      </c>
      <c r="H523" s="30" t="s">
        <v>90</v>
      </c>
      <c r="I523" s="30" t="s">
        <v>91</v>
      </c>
      <c r="J523" s="55">
        <v>231.32</v>
      </c>
      <c r="K523" s="55">
        <v>231.32</v>
      </c>
      <c r="L523" s="56">
        <v>129.51</v>
      </c>
      <c r="M523" s="56">
        <v>37.47</v>
      </c>
      <c r="N523" s="56">
        <v>43.22</v>
      </c>
      <c r="O523" s="56">
        <v>21.12</v>
      </c>
      <c r="P523" s="55"/>
      <c r="Q523" s="55"/>
      <c r="R523" s="55"/>
      <c r="S523" s="55"/>
      <c r="T523" s="55"/>
      <c r="U523" s="57"/>
      <c r="V523" s="109">
        <v>328</v>
      </c>
      <c r="W523" s="109">
        <v>1034</v>
      </c>
      <c r="X523" s="109">
        <v>1034</v>
      </c>
      <c r="Y523" s="109" t="s">
        <v>1767</v>
      </c>
      <c r="Z523" s="109" t="s">
        <v>1767</v>
      </c>
      <c r="AA523" s="21"/>
    </row>
    <row r="524" s="1" customFormat="1" ht="45" customHeight="1" spans="1:27">
      <c r="A524" s="20"/>
      <c r="B524" s="21" t="s">
        <v>1768</v>
      </c>
      <c r="C524" s="104" t="s">
        <v>1769</v>
      </c>
      <c r="D524" s="103" t="s">
        <v>210</v>
      </c>
      <c r="E524" s="103" t="s">
        <v>491</v>
      </c>
      <c r="F524" s="103" t="s">
        <v>88</v>
      </c>
      <c r="G524" s="103" t="s">
        <v>210</v>
      </c>
      <c r="H524" s="20" t="s">
        <v>1174</v>
      </c>
      <c r="I524" s="20" t="s">
        <v>1175</v>
      </c>
      <c r="J524" s="25">
        <v>37.25</v>
      </c>
      <c r="K524" s="25">
        <v>37.25</v>
      </c>
      <c r="L524" s="54">
        <v>0</v>
      </c>
      <c r="M524" s="54"/>
      <c r="N524" s="54"/>
      <c r="O524" s="25">
        <v>37.25</v>
      </c>
      <c r="P524" s="25"/>
      <c r="Q524" s="62"/>
      <c r="R524" s="25"/>
      <c r="S524" s="25"/>
      <c r="T524" s="25"/>
      <c r="U524" s="107"/>
      <c r="V524" s="103">
        <v>557</v>
      </c>
      <c r="W524" s="103">
        <v>1950</v>
      </c>
      <c r="X524" s="103">
        <v>1950</v>
      </c>
      <c r="Y524" s="21" t="s">
        <v>1770</v>
      </c>
      <c r="Z524" s="21" t="s">
        <v>1771</v>
      </c>
      <c r="AA524" s="103"/>
    </row>
    <row r="525" s="3" customFormat="1" ht="24" spans="1:27">
      <c r="A525" s="17" t="s">
        <v>58</v>
      </c>
      <c r="B525" s="18">
        <v>7</v>
      </c>
      <c r="C525" s="19"/>
      <c r="D525" s="19"/>
      <c r="E525" s="19"/>
      <c r="F525" s="19"/>
      <c r="G525" s="18"/>
      <c r="H525" s="19"/>
      <c r="I525" s="19"/>
      <c r="J525" s="53">
        <v>4441.55</v>
      </c>
      <c r="K525" s="53">
        <v>361.55</v>
      </c>
      <c r="L525" s="53">
        <v>361.55</v>
      </c>
      <c r="M525" s="53">
        <v>0</v>
      </c>
      <c r="N525" s="53">
        <v>0</v>
      </c>
      <c r="O525" s="53">
        <v>0</v>
      </c>
      <c r="P525" s="53">
        <v>2325</v>
      </c>
      <c r="Q525" s="53">
        <v>1960</v>
      </c>
      <c r="R525" s="53">
        <v>365</v>
      </c>
      <c r="S525" s="53">
        <v>1755</v>
      </c>
      <c r="T525" s="53">
        <v>1755</v>
      </c>
      <c r="U525" s="53">
        <v>0</v>
      </c>
      <c r="V525" s="19"/>
      <c r="W525" s="19"/>
      <c r="X525" s="19"/>
      <c r="Y525" s="19"/>
      <c r="Z525" s="19"/>
      <c r="AA525" s="19"/>
    </row>
    <row r="526" s="3" customFormat="1" ht="86" customHeight="1" spans="1:27">
      <c r="A526" s="17" t="s">
        <v>59</v>
      </c>
      <c r="B526" s="18">
        <v>7</v>
      </c>
      <c r="C526" s="19"/>
      <c r="D526" s="19"/>
      <c r="E526" s="19"/>
      <c r="F526" s="19"/>
      <c r="G526" s="18"/>
      <c r="H526" s="19"/>
      <c r="I526" s="19"/>
      <c r="J526" s="53">
        <v>4441.55</v>
      </c>
      <c r="K526" s="53">
        <v>361.55</v>
      </c>
      <c r="L526" s="53">
        <v>361.55</v>
      </c>
      <c r="M526" s="53">
        <v>0</v>
      </c>
      <c r="N526" s="53">
        <v>0</v>
      </c>
      <c r="O526" s="53">
        <v>0</v>
      </c>
      <c r="P526" s="53">
        <v>2325</v>
      </c>
      <c r="Q526" s="53">
        <v>1960</v>
      </c>
      <c r="R526" s="53">
        <v>365</v>
      </c>
      <c r="S526" s="53">
        <v>1755</v>
      </c>
      <c r="T526" s="53">
        <v>1755</v>
      </c>
      <c r="U526" s="53">
        <v>0</v>
      </c>
      <c r="V526" s="19"/>
      <c r="W526" s="19"/>
      <c r="X526" s="19"/>
      <c r="Y526" s="19"/>
      <c r="Z526" s="19"/>
      <c r="AA526" s="19"/>
    </row>
    <row r="527" s="1" customFormat="1" ht="139" customHeight="1" spans="1:27">
      <c r="A527" s="21"/>
      <c r="B527" s="21" t="s">
        <v>1772</v>
      </c>
      <c r="C527" s="20" t="s">
        <v>1773</v>
      </c>
      <c r="D527" s="21" t="s">
        <v>141</v>
      </c>
      <c r="E527" s="21" t="s">
        <v>434</v>
      </c>
      <c r="F527" s="21" t="s">
        <v>88</v>
      </c>
      <c r="G527" s="21" t="s">
        <v>408</v>
      </c>
      <c r="H527" s="21" t="s">
        <v>409</v>
      </c>
      <c r="I527" s="26" t="s">
        <v>410</v>
      </c>
      <c r="J527" s="54">
        <v>365</v>
      </c>
      <c r="K527" s="54">
        <v>0</v>
      </c>
      <c r="L527" s="54"/>
      <c r="M527" s="54"/>
      <c r="N527" s="54"/>
      <c r="O527" s="54"/>
      <c r="P527" s="25">
        <v>365</v>
      </c>
      <c r="Q527" s="62"/>
      <c r="R527" s="25">
        <v>365</v>
      </c>
      <c r="S527" s="25"/>
      <c r="T527" s="25"/>
      <c r="U527" s="25"/>
      <c r="V527" s="21"/>
      <c r="W527" s="21">
        <v>868</v>
      </c>
      <c r="X527" s="21">
        <v>868</v>
      </c>
      <c r="Y527" s="112" t="s">
        <v>1774</v>
      </c>
      <c r="Z527" s="21" t="s">
        <v>1775</v>
      </c>
      <c r="AA527" s="21"/>
    </row>
    <row r="528" s="1" customFormat="1" ht="66" customHeight="1" spans="1:27">
      <c r="A528" s="21"/>
      <c r="B528" s="21" t="s">
        <v>1776</v>
      </c>
      <c r="C528" s="20" t="s">
        <v>1777</v>
      </c>
      <c r="D528" s="21" t="s">
        <v>101</v>
      </c>
      <c r="E528" s="20" t="s">
        <v>1778</v>
      </c>
      <c r="F528" s="21" t="s">
        <v>88</v>
      </c>
      <c r="G528" s="21" t="s">
        <v>408</v>
      </c>
      <c r="H528" s="21" t="s">
        <v>409</v>
      </c>
      <c r="I528" s="26" t="s">
        <v>410</v>
      </c>
      <c r="J528" s="54">
        <v>1960</v>
      </c>
      <c r="K528" s="54">
        <v>0</v>
      </c>
      <c r="L528" s="54"/>
      <c r="M528" s="54"/>
      <c r="N528" s="54"/>
      <c r="O528" s="54"/>
      <c r="P528" s="25">
        <v>1960</v>
      </c>
      <c r="Q528" s="25">
        <v>1960</v>
      </c>
      <c r="R528" s="25"/>
      <c r="S528" s="25"/>
      <c r="T528" s="25"/>
      <c r="U528" s="54"/>
      <c r="V528" s="26"/>
      <c r="W528" s="35">
        <v>4500</v>
      </c>
      <c r="X528" s="35">
        <v>4500</v>
      </c>
      <c r="Y528" s="21" t="s">
        <v>1779</v>
      </c>
      <c r="Z528" s="20" t="s">
        <v>1780</v>
      </c>
      <c r="AA528" s="20"/>
    </row>
    <row r="529" s="1" customFormat="1" ht="219" customHeight="1" spans="1:27">
      <c r="A529" s="21"/>
      <c r="B529" s="21" t="s">
        <v>1781</v>
      </c>
      <c r="C529" s="21" t="s">
        <v>1782</v>
      </c>
      <c r="D529" s="21" t="s">
        <v>1783</v>
      </c>
      <c r="E529" s="21"/>
      <c r="F529" s="21" t="s">
        <v>88</v>
      </c>
      <c r="G529" s="21" t="s">
        <v>130</v>
      </c>
      <c r="H529" s="26" t="s">
        <v>902</v>
      </c>
      <c r="I529" s="26" t="s">
        <v>132</v>
      </c>
      <c r="J529" s="25">
        <v>361.55</v>
      </c>
      <c r="K529" s="25">
        <v>361.55</v>
      </c>
      <c r="L529" s="25">
        <v>361.55</v>
      </c>
      <c r="M529" s="54"/>
      <c r="N529" s="54"/>
      <c r="O529" s="54"/>
      <c r="P529" s="25"/>
      <c r="Q529" s="25"/>
      <c r="R529" s="25"/>
      <c r="S529" s="25"/>
      <c r="T529" s="25"/>
      <c r="U529" s="25"/>
      <c r="V529" s="26"/>
      <c r="W529" s="20">
        <v>3462</v>
      </c>
      <c r="X529" s="20">
        <v>13465</v>
      </c>
      <c r="Y529" s="20" t="s">
        <v>1784</v>
      </c>
      <c r="Z529" s="20" t="s">
        <v>1785</v>
      </c>
      <c r="AA529" s="21"/>
    </row>
    <row r="530" s="1" customFormat="1" ht="66" customHeight="1" spans="1:27">
      <c r="A530" s="21"/>
      <c r="B530" s="21" t="s">
        <v>1786</v>
      </c>
      <c r="C530" s="27" t="s">
        <v>1787</v>
      </c>
      <c r="D530" s="21" t="s">
        <v>321</v>
      </c>
      <c r="E530" s="21" t="s">
        <v>1488</v>
      </c>
      <c r="F530" s="22" t="s">
        <v>88</v>
      </c>
      <c r="G530" s="21" t="s">
        <v>130</v>
      </c>
      <c r="H530" s="26" t="s">
        <v>131</v>
      </c>
      <c r="I530" s="26" t="s">
        <v>132</v>
      </c>
      <c r="J530" s="54">
        <v>80</v>
      </c>
      <c r="K530" s="54">
        <v>0</v>
      </c>
      <c r="L530" s="54"/>
      <c r="M530" s="54"/>
      <c r="N530" s="54"/>
      <c r="O530" s="54"/>
      <c r="P530" s="25"/>
      <c r="Q530" s="62"/>
      <c r="R530" s="25"/>
      <c r="S530" s="25">
        <v>80</v>
      </c>
      <c r="T530" s="25">
        <v>80</v>
      </c>
      <c r="U530" s="25"/>
      <c r="V530" s="21"/>
      <c r="W530" s="20">
        <v>822</v>
      </c>
      <c r="X530" s="20">
        <v>1552</v>
      </c>
      <c r="Y530" s="20" t="s">
        <v>416</v>
      </c>
      <c r="Z530" s="20" t="s">
        <v>1788</v>
      </c>
      <c r="AA530" s="21"/>
    </row>
    <row r="531" s="1" customFormat="1" ht="66" customHeight="1" spans="1:27">
      <c r="A531" s="21"/>
      <c r="B531" s="21" t="s">
        <v>1789</v>
      </c>
      <c r="C531" s="27" t="s">
        <v>1790</v>
      </c>
      <c r="D531" s="26" t="s">
        <v>96</v>
      </c>
      <c r="E531" s="21"/>
      <c r="F531" s="22" t="s">
        <v>88</v>
      </c>
      <c r="G531" s="21" t="s">
        <v>130</v>
      </c>
      <c r="H531" s="26" t="s">
        <v>131</v>
      </c>
      <c r="I531" s="26" t="s">
        <v>132</v>
      </c>
      <c r="J531" s="54">
        <v>590</v>
      </c>
      <c r="K531" s="54">
        <v>0</v>
      </c>
      <c r="L531" s="54"/>
      <c r="M531" s="54"/>
      <c r="N531" s="54"/>
      <c r="O531" s="54"/>
      <c r="P531" s="25"/>
      <c r="Q531" s="62"/>
      <c r="R531" s="25"/>
      <c r="S531" s="25">
        <v>590</v>
      </c>
      <c r="T531" s="25">
        <v>590</v>
      </c>
      <c r="U531" s="25"/>
      <c r="V531" s="21"/>
      <c r="W531" s="20">
        <v>5811</v>
      </c>
      <c r="X531" s="20">
        <v>14969</v>
      </c>
      <c r="Y531" s="20" t="s">
        <v>416</v>
      </c>
      <c r="Z531" s="20" t="s">
        <v>1791</v>
      </c>
      <c r="AA531" s="21"/>
    </row>
    <row r="532" s="1" customFormat="1" ht="66" customHeight="1" spans="1:27">
      <c r="A532" s="21"/>
      <c r="B532" s="21" t="s">
        <v>1792</v>
      </c>
      <c r="C532" s="27" t="s">
        <v>1793</v>
      </c>
      <c r="D532" s="26" t="s">
        <v>101</v>
      </c>
      <c r="E532" s="21"/>
      <c r="F532" s="22" t="s">
        <v>88</v>
      </c>
      <c r="G532" s="21" t="s">
        <v>130</v>
      </c>
      <c r="H532" s="26" t="s">
        <v>131</v>
      </c>
      <c r="I532" s="26" t="s">
        <v>132</v>
      </c>
      <c r="J532" s="54">
        <v>1000</v>
      </c>
      <c r="K532" s="54">
        <v>0</v>
      </c>
      <c r="L532" s="54"/>
      <c r="M532" s="54"/>
      <c r="N532" s="54"/>
      <c r="O532" s="54"/>
      <c r="P532" s="25"/>
      <c r="Q532" s="62"/>
      <c r="R532" s="25"/>
      <c r="S532" s="25">
        <v>1000</v>
      </c>
      <c r="T532" s="25">
        <v>1000</v>
      </c>
      <c r="U532" s="25"/>
      <c r="V532" s="21">
        <v>43251</v>
      </c>
      <c r="W532" s="21">
        <v>245642</v>
      </c>
      <c r="X532" s="21">
        <v>245642</v>
      </c>
      <c r="Y532" s="20" t="s">
        <v>1794</v>
      </c>
      <c r="Z532" s="27" t="s">
        <v>1795</v>
      </c>
      <c r="AA532" s="21"/>
    </row>
    <row r="533" s="1" customFormat="1" ht="79" customHeight="1" spans="1:27">
      <c r="A533" s="21"/>
      <c r="B533" s="27" t="s">
        <v>1796</v>
      </c>
      <c r="C533" s="27" t="s">
        <v>1797</v>
      </c>
      <c r="D533" s="21" t="s">
        <v>372</v>
      </c>
      <c r="E533" s="20" t="s">
        <v>1798</v>
      </c>
      <c r="F533" s="26" t="s">
        <v>88</v>
      </c>
      <c r="G533" s="21" t="s">
        <v>130</v>
      </c>
      <c r="H533" s="26" t="s">
        <v>131</v>
      </c>
      <c r="I533" s="26" t="s">
        <v>132</v>
      </c>
      <c r="J533" s="54">
        <v>85</v>
      </c>
      <c r="K533" s="54">
        <v>0</v>
      </c>
      <c r="L533" s="54"/>
      <c r="M533" s="54"/>
      <c r="N533" s="54"/>
      <c r="O533" s="54"/>
      <c r="P533" s="25"/>
      <c r="Q533" s="62"/>
      <c r="R533" s="25"/>
      <c r="S533" s="25">
        <v>85</v>
      </c>
      <c r="T533" s="25">
        <v>85</v>
      </c>
      <c r="U533" s="25"/>
      <c r="V533" s="35"/>
      <c r="W533" s="35">
        <v>4000</v>
      </c>
      <c r="X533" s="35">
        <v>4000</v>
      </c>
      <c r="Y533" s="21" t="s">
        <v>1799</v>
      </c>
      <c r="Z533" s="21" t="s">
        <v>1800</v>
      </c>
      <c r="AA533" s="21"/>
    </row>
    <row r="534" s="3" customFormat="1" ht="31" customHeight="1" spans="1:27">
      <c r="A534" s="17" t="s">
        <v>60</v>
      </c>
      <c r="B534" s="18">
        <v>1</v>
      </c>
      <c r="C534" s="19"/>
      <c r="D534" s="19"/>
      <c r="E534" s="19"/>
      <c r="F534" s="19"/>
      <c r="G534" s="18"/>
      <c r="H534" s="19"/>
      <c r="I534" s="19"/>
      <c r="J534" s="53">
        <v>1603</v>
      </c>
      <c r="K534" s="53">
        <v>1603</v>
      </c>
      <c r="L534" s="53">
        <v>0</v>
      </c>
      <c r="M534" s="53">
        <v>0</v>
      </c>
      <c r="N534" s="53">
        <v>0</v>
      </c>
      <c r="O534" s="53">
        <v>1603</v>
      </c>
      <c r="P534" s="53">
        <v>0</v>
      </c>
      <c r="Q534" s="53">
        <v>0</v>
      </c>
      <c r="R534" s="53">
        <v>0</v>
      </c>
      <c r="S534" s="53">
        <v>0</v>
      </c>
      <c r="T534" s="53">
        <v>0</v>
      </c>
      <c r="U534" s="53">
        <v>0</v>
      </c>
      <c r="V534" s="19"/>
      <c r="W534" s="19"/>
      <c r="X534" s="19"/>
      <c r="Y534" s="19"/>
      <c r="Z534" s="19"/>
      <c r="AA534" s="19"/>
    </row>
    <row r="535" s="3" customFormat="1" ht="24" spans="1:27">
      <c r="A535" s="17" t="s">
        <v>61</v>
      </c>
      <c r="B535" s="18">
        <v>1</v>
      </c>
      <c r="C535" s="19"/>
      <c r="D535" s="19"/>
      <c r="E535" s="19"/>
      <c r="F535" s="19"/>
      <c r="G535" s="18"/>
      <c r="H535" s="19"/>
      <c r="I535" s="19"/>
      <c r="J535" s="53">
        <v>1603</v>
      </c>
      <c r="K535" s="53">
        <v>1603</v>
      </c>
      <c r="L535" s="53">
        <v>0</v>
      </c>
      <c r="M535" s="53">
        <v>0</v>
      </c>
      <c r="N535" s="53">
        <v>0</v>
      </c>
      <c r="O535" s="53">
        <v>1603</v>
      </c>
      <c r="P535" s="53">
        <v>0</v>
      </c>
      <c r="Q535" s="53">
        <v>0</v>
      </c>
      <c r="R535" s="53">
        <v>0</v>
      </c>
      <c r="S535" s="53">
        <v>0</v>
      </c>
      <c r="T535" s="53">
        <v>0</v>
      </c>
      <c r="U535" s="53">
        <v>0</v>
      </c>
      <c r="V535" s="19"/>
      <c r="W535" s="19"/>
      <c r="X535" s="19"/>
      <c r="Y535" s="19"/>
      <c r="Z535" s="19"/>
      <c r="AA535" s="19"/>
    </row>
    <row r="536" s="3" customFormat="1" ht="36" spans="1:27">
      <c r="A536" s="17" t="s">
        <v>62</v>
      </c>
      <c r="B536" s="18">
        <v>1</v>
      </c>
      <c r="C536" s="19"/>
      <c r="D536" s="19"/>
      <c r="E536" s="19"/>
      <c r="F536" s="19"/>
      <c r="G536" s="18"/>
      <c r="H536" s="19"/>
      <c r="I536" s="19"/>
      <c r="J536" s="53">
        <v>1603</v>
      </c>
      <c r="K536" s="53">
        <v>1603</v>
      </c>
      <c r="L536" s="53">
        <v>0</v>
      </c>
      <c r="M536" s="53">
        <v>0</v>
      </c>
      <c r="N536" s="53">
        <v>0</v>
      </c>
      <c r="O536" s="53">
        <v>1603</v>
      </c>
      <c r="P536" s="53">
        <v>0</v>
      </c>
      <c r="Q536" s="53">
        <v>0</v>
      </c>
      <c r="R536" s="53">
        <v>0</v>
      </c>
      <c r="S536" s="53">
        <v>0</v>
      </c>
      <c r="T536" s="53">
        <v>0</v>
      </c>
      <c r="U536" s="53">
        <v>0</v>
      </c>
      <c r="V536" s="19"/>
      <c r="W536" s="19"/>
      <c r="X536" s="19"/>
      <c r="Y536" s="19"/>
      <c r="Z536" s="19"/>
      <c r="AA536" s="19"/>
    </row>
    <row r="537" s="1" customFormat="1" ht="57" customHeight="1" spans="1:27">
      <c r="A537" s="20"/>
      <c r="B537" s="21" t="s">
        <v>1801</v>
      </c>
      <c r="C537" s="111" t="s">
        <v>1802</v>
      </c>
      <c r="D537" s="21" t="s">
        <v>101</v>
      </c>
      <c r="E537" s="21"/>
      <c r="F537" s="22" t="s">
        <v>88</v>
      </c>
      <c r="G537" s="21" t="s">
        <v>1803</v>
      </c>
      <c r="H537" s="21" t="s">
        <v>1804</v>
      </c>
      <c r="I537" s="20" t="s">
        <v>1805</v>
      </c>
      <c r="J537" s="54">
        <v>1603</v>
      </c>
      <c r="K537" s="54">
        <v>1603</v>
      </c>
      <c r="L537" s="54">
        <v>0</v>
      </c>
      <c r="M537" s="54"/>
      <c r="N537" s="54"/>
      <c r="O537" s="54">
        <v>1603</v>
      </c>
      <c r="P537" s="25"/>
      <c r="Q537" s="25"/>
      <c r="R537" s="25"/>
      <c r="S537" s="25"/>
      <c r="T537" s="25"/>
      <c r="U537" s="25"/>
      <c r="V537" s="21"/>
      <c r="W537" s="21">
        <v>64168</v>
      </c>
      <c r="X537" s="21">
        <v>64168</v>
      </c>
      <c r="Y537" s="111" t="s">
        <v>1806</v>
      </c>
      <c r="Z537" s="21" t="s">
        <v>1807</v>
      </c>
      <c r="AA537" s="20"/>
    </row>
    <row r="538" s="3" customFormat="1" ht="24" spans="1:27">
      <c r="A538" s="17" t="s">
        <v>63</v>
      </c>
      <c r="B538" s="18">
        <v>2</v>
      </c>
      <c r="C538" s="19"/>
      <c r="D538" s="19"/>
      <c r="E538" s="19"/>
      <c r="F538" s="19"/>
      <c r="G538" s="18"/>
      <c r="H538" s="19"/>
      <c r="I538" s="19"/>
      <c r="J538" s="53">
        <v>1185.6</v>
      </c>
      <c r="K538" s="53">
        <v>892.6</v>
      </c>
      <c r="L538" s="53">
        <v>892.6</v>
      </c>
      <c r="M538" s="53">
        <v>0</v>
      </c>
      <c r="N538" s="53">
        <v>0</v>
      </c>
      <c r="O538" s="53">
        <v>0</v>
      </c>
      <c r="P538" s="53">
        <v>0</v>
      </c>
      <c r="Q538" s="53">
        <v>0</v>
      </c>
      <c r="R538" s="53">
        <v>0</v>
      </c>
      <c r="S538" s="53">
        <v>293</v>
      </c>
      <c r="T538" s="53">
        <v>0</v>
      </c>
      <c r="U538" s="53">
        <v>293</v>
      </c>
      <c r="V538" s="19"/>
      <c r="W538" s="19"/>
      <c r="X538" s="19"/>
      <c r="Y538" s="19"/>
      <c r="Z538" s="19"/>
      <c r="AA538" s="19"/>
    </row>
    <row r="539" s="3" customFormat="1" ht="30" customHeight="1" spans="1:27">
      <c r="A539" s="17" t="s">
        <v>64</v>
      </c>
      <c r="B539" s="18">
        <v>1</v>
      </c>
      <c r="C539" s="19"/>
      <c r="D539" s="19"/>
      <c r="E539" s="19"/>
      <c r="F539" s="19"/>
      <c r="G539" s="18"/>
      <c r="H539" s="19"/>
      <c r="I539" s="19"/>
      <c r="J539" s="53">
        <v>892.6</v>
      </c>
      <c r="K539" s="53">
        <v>892.6</v>
      </c>
      <c r="L539" s="53">
        <v>892.6</v>
      </c>
      <c r="M539" s="53">
        <v>0</v>
      </c>
      <c r="N539" s="53">
        <v>0</v>
      </c>
      <c r="O539" s="53">
        <v>0</v>
      </c>
      <c r="P539" s="53">
        <v>0</v>
      </c>
      <c r="Q539" s="53">
        <v>0</v>
      </c>
      <c r="R539" s="53">
        <v>0</v>
      </c>
      <c r="S539" s="53">
        <v>0</v>
      </c>
      <c r="T539" s="53">
        <v>0</v>
      </c>
      <c r="U539" s="53">
        <v>0</v>
      </c>
      <c r="V539" s="19"/>
      <c r="W539" s="19"/>
      <c r="X539" s="19"/>
      <c r="Y539" s="19"/>
      <c r="Z539" s="19"/>
      <c r="AA539" s="19"/>
    </row>
    <row r="540" s="3" customFormat="1" ht="36" spans="1:27">
      <c r="A540" s="17" t="s">
        <v>65</v>
      </c>
      <c r="B540" s="18">
        <v>1</v>
      </c>
      <c r="C540" s="19"/>
      <c r="D540" s="19"/>
      <c r="E540" s="19"/>
      <c r="F540" s="19"/>
      <c r="G540" s="18"/>
      <c r="H540" s="19"/>
      <c r="I540" s="19"/>
      <c r="J540" s="53">
        <v>892.6</v>
      </c>
      <c r="K540" s="53">
        <v>892.6</v>
      </c>
      <c r="L540" s="53">
        <v>892.6</v>
      </c>
      <c r="M540" s="53">
        <v>0</v>
      </c>
      <c r="N540" s="53">
        <v>0</v>
      </c>
      <c r="O540" s="53">
        <v>0</v>
      </c>
      <c r="P540" s="53">
        <v>0</v>
      </c>
      <c r="Q540" s="53">
        <v>0</v>
      </c>
      <c r="R540" s="53">
        <v>0</v>
      </c>
      <c r="S540" s="53">
        <v>0</v>
      </c>
      <c r="T540" s="53">
        <v>0</v>
      </c>
      <c r="U540" s="53">
        <v>0</v>
      </c>
      <c r="V540" s="19"/>
      <c r="W540" s="19"/>
      <c r="X540" s="19"/>
      <c r="Y540" s="19"/>
      <c r="Z540" s="19"/>
      <c r="AA540" s="19"/>
    </row>
    <row r="541" s="1" customFormat="1" ht="45" customHeight="1" spans="1:27">
      <c r="A541" s="20"/>
      <c r="B541" s="21" t="s">
        <v>1808</v>
      </c>
      <c r="C541" s="21" t="s">
        <v>1809</v>
      </c>
      <c r="D541" s="21" t="s">
        <v>101</v>
      </c>
      <c r="E541" s="26"/>
      <c r="F541" s="22" t="s">
        <v>88</v>
      </c>
      <c r="G541" s="21" t="s">
        <v>592</v>
      </c>
      <c r="H541" s="21" t="s">
        <v>593</v>
      </c>
      <c r="I541" s="21" t="s">
        <v>594</v>
      </c>
      <c r="J541" s="25">
        <v>892.6</v>
      </c>
      <c r="K541" s="25">
        <v>892.6</v>
      </c>
      <c r="L541" s="25">
        <v>892.6</v>
      </c>
      <c r="M541" s="54"/>
      <c r="N541" s="54"/>
      <c r="O541" s="54"/>
      <c r="P541" s="25"/>
      <c r="Q541" s="62"/>
      <c r="R541" s="62"/>
      <c r="S541" s="25"/>
      <c r="T541" s="25"/>
      <c r="U541" s="25"/>
      <c r="V541" s="61"/>
      <c r="W541" s="61">
        <v>2000</v>
      </c>
      <c r="X541" s="61">
        <v>2000</v>
      </c>
      <c r="Y541" s="21" t="s">
        <v>1810</v>
      </c>
      <c r="Z541" s="21" t="s">
        <v>1811</v>
      </c>
      <c r="AA541" s="26"/>
    </row>
    <row r="542" s="3" customFormat="1" ht="25" customHeight="1" spans="1:27">
      <c r="A542" s="17" t="s">
        <v>66</v>
      </c>
      <c r="B542" s="18">
        <v>1</v>
      </c>
      <c r="C542" s="19"/>
      <c r="D542" s="19"/>
      <c r="E542" s="19"/>
      <c r="F542" s="19"/>
      <c r="G542" s="18"/>
      <c r="H542" s="19"/>
      <c r="I542" s="19"/>
      <c r="J542" s="53">
        <v>293</v>
      </c>
      <c r="K542" s="53">
        <v>0</v>
      </c>
      <c r="L542" s="53">
        <v>0</v>
      </c>
      <c r="M542" s="53">
        <v>0</v>
      </c>
      <c r="N542" s="53">
        <v>0</v>
      </c>
      <c r="O542" s="53">
        <v>0</v>
      </c>
      <c r="P542" s="53">
        <v>0</v>
      </c>
      <c r="Q542" s="53">
        <v>0</v>
      </c>
      <c r="R542" s="53">
        <v>0</v>
      </c>
      <c r="S542" s="53">
        <v>293</v>
      </c>
      <c r="T542" s="53">
        <v>0</v>
      </c>
      <c r="U542" s="53">
        <v>293</v>
      </c>
      <c r="V542" s="19"/>
      <c r="W542" s="19"/>
      <c r="X542" s="19"/>
      <c r="Y542" s="19"/>
      <c r="Z542" s="19"/>
      <c r="AA542" s="19"/>
    </row>
    <row r="543" s="3" customFormat="1" ht="24" spans="1:27">
      <c r="A543" s="17" t="s">
        <v>67</v>
      </c>
      <c r="B543" s="18">
        <v>1</v>
      </c>
      <c r="C543" s="19"/>
      <c r="D543" s="19"/>
      <c r="E543" s="19"/>
      <c r="F543" s="19"/>
      <c r="G543" s="18"/>
      <c r="H543" s="19"/>
      <c r="I543" s="19"/>
      <c r="J543" s="53">
        <v>293</v>
      </c>
      <c r="K543" s="53">
        <v>0</v>
      </c>
      <c r="L543" s="53">
        <v>0</v>
      </c>
      <c r="M543" s="53">
        <v>0</v>
      </c>
      <c r="N543" s="53">
        <v>0</v>
      </c>
      <c r="O543" s="53">
        <v>0</v>
      </c>
      <c r="P543" s="53">
        <v>0</v>
      </c>
      <c r="Q543" s="53">
        <v>0</v>
      </c>
      <c r="R543" s="53">
        <v>0</v>
      </c>
      <c r="S543" s="53">
        <v>293</v>
      </c>
      <c r="T543" s="53">
        <v>0</v>
      </c>
      <c r="U543" s="53">
        <v>293</v>
      </c>
      <c r="V543" s="19"/>
      <c r="W543" s="19"/>
      <c r="X543" s="19"/>
      <c r="Y543" s="19"/>
      <c r="Z543" s="19"/>
      <c r="AA543" s="19"/>
    </row>
    <row r="544" s="1" customFormat="1" ht="80" customHeight="1" spans="1:27">
      <c r="A544" s="20"/>
      <c r="B544" s="21" t="s">
        <v>1812</v>
      </c>
      <c r="C544" s="21" t="s">
        <v>1813</v>
      </c>
      <c r="D544" s="21" t="s">
        <v>101</v>
      </c>
      <c r="E544" s="35"/>
      <c r="F544" s="22" t="s">
        <v>88</v>
      </c>
      <c r="G544" s="20" t="s">
        <v>592</v>
      </c>
      <c r="H544" s="21" t="s">
        <v>593</v>
      </c>
      <c r="I544" s="21" t="s">
        <v>594</v>
      </c>
      <c r="J544" s="54">
        <v>293</v>
      </c>
      <c r="K544" s="54">
        <v>0</v>
      </c>
      <c r="L544" s="54"/>
      <c r="M544" s="54"/>
      <c r="N544" s="54"/>
      <c r="O544" s="54"/>
      <c r="P544" s="25"/>
      <c r="Q544" s="62"/>
      <c r="R544" s="62"/>
      <c r="S544" s="25">
        <v>293</v>
      </c>
      <c r="T544" s="25"/>
      <c r="U544" s="25">
        <v>293</v>
      </c>
      <c r="V544" s="26"/>
      <c r="W544" s="21">
        <v>26000</v>
      </c>
      <c r="X544" s="21">
        <v>26000</v>
      </c>
      <c r="Y544" s="21" t="s">
        <v>1814</v>
      </c>
      <c r="Z544" s="21" t="s">
        <v>1815</v>
      </c>
      <c r="AA544" s="26"/>
    </row>
    <row r="545" s="3" customFormat="1" ht="27" customHeight="1" spans="1:27">
      <c r="A545" s="17" t="s">
        <v>68</v>
      </c>
      <c r="B545" s="18">
        <v>1</v>
      </c>
      <c r="C545" s="19"/>
      <c r="D545" s="19"/>
      <c r="E545" s="19"/>
      <c r="F545" s="19"/>
      <c r="G545" s="18"/>
      <c r="H545" s="19"/>
      <c r="I545" s="19"/>
      <c r="J545" s="55">
        <v>127.61</v>
      </c>
      <c r="K545" s="55">
        <v>127.61</v>
      </c>
      <c r="L545" s="56">
        <v>80.91</v>
      </c>
      <c r="M545" s="56">
        <v>0</v>
      </c>
      <c r="N545" s="56">
        <v>0</v>
      </c>
      <c r="O545" s="56">
        <v>46.7</v>
      </c>
      <c r="P545" s="53"/>
      <c r="Q545" s="53"/>
      <c r="R545" s="53"/>
      <c r="S545" s="53"/>
      <c r="T545" s="53"/>
      <c r="U545" s="53"/>
      <c r="V545" s="19"/>
      <c r="W545" s="19"/>
      <c r="X545" s="19"/>
      <c r="Y545" s="19"/>
      <c r="Z545" s="19"/>
      <c r="AA545" s="19"/>
    </row>
    <row r="546" s="6" customFormat="1" ht="66" customHeight="1" spans="1:27">
      <c r="A546" s="37"/>
      <c r="B546" s="30" t="s">
        <v>1816</v>
      </c>
      <c r="C546" s="30" t="s">
        <v>1817</v>
      </c>
      <c r="D546" s="30" t="s">
        <v>101</v>
      </c>
      <c r="E546" s="30"/>
      <c r="F546" s="30" t="s">
        <v>88</v>
      </c>
      <c r="G546" s="30" t="s">
        <v>592</v>
      </c>
      <c r="H546" s="30" t="s">
        <v>593</v>
      </c>
      <c r="I546" s="30" t="s">
        <v>594</v>
      </c>
      <c r="J546" s="55">
        <v>127.61</v>
      </c>
      <c r="K546" s="55">
        <v>127.61</v>
      </c>
      <c r="L546" s="56">
        <v>80.91</v>
      </c>
      <c r="M546" s="56">
        <v>0</v>
      </c>
      <c r="N546" s="56">
        <v>0</v>
      </c>
      <c r="O546" s="56">
        <v>46.7</v>
      </c>
      <c r="P546" s="55"/>
      <c r="Q546" s="55"/>
      <c r="R546" s="55"/>
      <c r="S546" s="55"/>
      <c r="T546" s="55"/>
      <c r="U546" s="55"/>
      <c r="V546" s="30">
        <v>43251</v>
      </c>
      <c r="W546" s="30">
        <v>245642</v>
      </c>
      <c r="X546" s="30">
        <v>245642</v>
      </c>
      <c r="Y546" s="30" t="s">
        <v>1818</v>
      </c>
      <c r="Z546" s="30" t="s">
        <v>1819</v>
      </c>
      <c r="AA546" s="21"/>
    </row>
  </sheetData>
  <autoFilter xmlns:etc="http://www.wps.cn/officeDocument/2017/etCustomData" ref="A4:AA546" etc:filterBottomFollowUsedRange="0">
    <extLst/>
  </autoFilter>
  <mergeCells count="19">
    <mergeCell ref="A1:AA1"/>
    <mergeCell ref="J2:U2"/>
    <mergeCell ref="K3:O3"/>
    <mergeCell ref="P3:R3"/>
    <mergeCell ref="S3:U3"/>
    <mergeCell ref="A2:A4"/>
    <mergeCell ref="B2:B4"/>
    <mergeCell ref="C2:C4"/>
    <mergeCell ref="F2:F4"/>
    <mergeCell ref="G2:G4"/>
    <mergeCell ref="H2:H4"/>
    <mergeCell ref="I2:I4"/>
    <mergeCell ref="J3:J4"/>
    <mergeCell ref="X2:X4"/>
    <mergeCell ref="Y2:Y4"/>
    <mergeCell ref="Z2:Z4"/>
    <mergeCell ref="AA2:AA4"/>
    <mergeCell ref="D2:E3"/>
    <mergeCell ref="V2:W3"/>
  </mergeCells>
  <dataValidations count="2">
    <dataValidation type="list" allowBlank="1" showInputMessage="1" showErrorMessage="1" sqref="F1 T546">
      <formula1>#REF!</formula1>
    </dataValidation>
    <dataValidation allowBlank="1" showInputMessage="1" showErrorMessage="1" sqref="C10 C19 C39 C48 C52 C120 C167 C172 C187 C225 C520 C84:C94 C130:C134 C476:C488 C490:C496 C499:C509"/>
  </dataValidations>
  <pageMargins left="0.161111111111111" right="0.161111111111111" top="0.60625" bottom="0.60625" header="0.5" footer="0.5"/>
  <pageSetup paperSize="8" scale="78"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柳永刚</cp:lastModifiedBy>
  <dcterms:created xsi:type="dcterms:W3CDTF">2019-07-20T09:28:00Z</dcterms:created>
  <cp:lastPrinted>2019-07-25T11:49:00Z</cp:lastPrinted>
  <dcterms:modified xsi:type="dcterms:W3CDTF">2024-12-23T14:17:27Z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ADCD8531FFEA4B69B55F2A39828F48A4</vt:lpwstr>
  </property>
  <property fmtid="{D5CDD505-2E9C-101B-9397-08002B2CF9AE}" pid="4" name="KSOReadingLayout">
    <vt:bool>true</vt:bool>
  </property>
</Properties>
</file>