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2022年项目库明细表" sheetId="20" r:id="rId1"/>
  </sheets>
  <definedNames>
    <definedName name="_xlnm._FilterDatabase" localSheetId="0" hidden="1">'2022年项目库明细表'!$A$4:$AH$576</definedName>
    <definedName name="_xlnm.Print_Titles" localSheetId="0">'2022年项目库明细表'!$1:$4</definedName>
  </definedNames>
  <calcPr calcId="144525"/>
</workbook>
</file>

<file path=xl/sharedStrings.xml><?xml version="1.0" encoding="utf-8"?>
<sst xmlns="http://schemas.openxmlformats.org/spreadsheetml/2006/main" count="7717" uniqueCount="1936">
  <si>
    <t>紫阳县2023年县级巩固拓展脱贫攻坚成果和乡村振兴项目库</t>
  </si>
  <si>
    <t>项目类型</t>
  </si>
  <si>
    <t>项目名称
（自定义名称）</t>
  </si>
  <si>
    <t>项目摘要
（建设内容及规模）</t>
  </si>
  <si>
    <t>项目实施地点</t>
  </si>
  <si>
    <t>规划年度</t>
  </si>
  <si>
    <t>主管
单位</t>
  </si>
  <si>
    <t>项目
负责
人</t>
  </si>
  <si>
    <t>联系电话</t>
  </si>
  <si>
    <t>项目预算总投资（万元）</t>
  </si>
  <si>
    <t>项目
归属</t>
  </si>
  <si>
    <t>是否脱贫村提升工程</t>
  </si>
  <si>
    <t>是否资产收益扶贫</t>
  </si>
  <si>
    <t>是否增加村集体收入</t>
  </si>
  <si>
    <t>是否易地搬迁后扶项目</t>
  </si>
  <si>
    <t>直接受益
人口</t>
  </si>
  <si>
    <t>受益总人口</t>
  </si>
  <si>
    <t>带动增收机制</t>
  </si>
  <si>
    <t>绩效目标</t>
  </si>
  <si>
    <t>备注</t>
  </si>
  <si>
    <t>县镇</t>
  </si>
  <si>
    <t>村/社区</t>
  </si>
  <si>
    <t>合计</t>
  </si>
  <si>
    <t>其中：乡村振兴衔接资金</t>
  </si>
  <si>
    <t>其中：除乡村振兴衔接资金外的资金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</si>
  <si>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</si>
  <si>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</si>
  <si>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</si>
  <si>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</si>
  <si>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</si>
  <si>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</si>
  <si>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</si>
  <si>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</si>
  <si>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</si>
  <si>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</si>
  <si>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</si>
  <si>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</si>
  <si>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</si>
  <si>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</si>
  <si>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</si>
  <si>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总 计</t>
  </si>
  <si>
    <t>一、产业发展</t>
  </si>
  <si>
    <t>1.种植养殖加工服务</t>
  </si>
  <si>
    <t>紫阳县2023年金钱橘（皱皮柑)优良单株选育和苗木繁育项目（二期）</t>
  </si>
  <si>
    <t>通过对现有金钱桔（皱皮柑）筛选优良单株、培育嫁接用穗芽；采取培育或采购实生砧木苗，通过嫁接培育紫阳金钱桔（皱皮柑）优良品种苗木5万株。跟进对示范园砧木嫁接苗装钵培育、水肥管理、病虫害防治、修枝整形等后续管理。</t>
  </si>
  <si>
    <t>高桥镇</t>
  </si>
  <si>
    <t>权河村</t>
  </si>
  <si>
    <t>紫阳县林业局</t>
  </si>
  <si>
    <t>熊耀松</t>
  </si>
  <si>
    <t>巩固提升项目</t>
  </si>
  <si>
    <t>是</t>
  </si>
  <si>
    <t>否</t>
  </si>
  <si>
    <t>发展产业带动农户增收，建设期间吸纳农村劳动力务工</t>
  </si>
  <si>
    <t>带动65个脱贫人口增收，人均年增收3000元。</t>
  </si>
  <si>
    <t>紫阳县2023年城关镇天星村中药材园区提升项目</t>
  </si>
  <si>
    <t>天星村一组中药材园新建蓄水池40立方米，辅设管件管径75mM，灌溉区域500米，辅设管件管径40mM，灌溉区域1000米，辅设,20mM，灌溉区域700米及安装。</t>
  </si>
  <si>
    <t>城关镇</t>
  </si>
  <si>
    <t>天星村</t>
  </si>
  <si>
    <t>吴义林</t>
  </si>
  <si>
    <t>0915—4422536</t>
  </si>
  <si>
    <t>通过土地流转、产品收购、劳务用工提高人均收入</t>
  </si>
  <si>
    <t>带动66户161人受益，人均增收800元</t>
  </si>
  <si>
    <t>紫阳县2023年城关镇大力滩村壮大村集体蔬菜基地建设项目</t>
  </si>
  <si>
    <t>新建大棚蔬菜100亩，配套建设蓄水池1个，管道3000米、田间道路等设施。</t>
  </si>
  <si>
    <t>大力滩村</t>
  </si>
  <si>
    <t>带动83户307人受益，人均增收800元</t>
  </si>
  <si>
    <t>少数民族项目</t>
  </si>
  <si>
    <t>紫阳县2023年城关镇楠木村四组产业示范点灾后重建工程</t>
  </si>
  <si>
    <r>
      <rPr>
        <sz val="10"/>
        <rFont val="仿宋_GB2312"/>
        <charset val="134"/>
      </rPr>
      <t>挖土方方3000m</t>
    </r>
    <r>
      <rPr>
        <sz val="10"/>
        <rFont val="宋体"/>
        <charset val="134"/>
      </rPr>
      <t>³</t>
    </r>
    <r>
      <rPr>
        <sz val="10"/>
        <rFont val="仿宋_GB2312"/>
        <charset val="134"/>
      </rPr>
      <t>，增设涵管2道，砌筑浆砌片石挡墙2000m</t>
    </r>
    <r>
      <rPr>
        <sz val="10"/>
        <rFont val="宋体"/>
        <charset val="134"/>
      </rPr>
      <t>³</t>
    </r>
    <r>
      <rPr>
        <sz val="10"/>
        <rFont val="仿宋_GB2312"/>
        <charset val="134"/>
      </rPr>
      <t>，大棚修复1个（长65米，宽6米），土地修复整理10亩。</t>
    </r>
  </si>
  <si>
    <t>楠木村</t>
  </si>
  <si>
    <t>通过劳务用工、发展产业提高人均收入</t>
  </si>
  <si>
    <t>带动30户91人受益，人均增收1500元</t>
  </si>
  <si>
    <t>紫阳县2023年东木镇麦坪村壮大村集体稻鱼综合建设项目</t>
  </si>
  <si>
    <t>麦坪村一、二组新建灌溉引水2000米，30立方蓄水池1座，配套河堤600米（均高3米、均宽1.2米），新建人行便道1000米，配套养殖设备50台套。项目建成后可种植水稻100亩，养殖泥鳅300万尾、黄骨鱼300万尾</t>
  </si>
  <si>
    <t>东木镇</t>
  </si>
  <si>
    <t>麦坪村</t>
  </si>
  <si>
    <t>张杰</t>
  </si>
  <si>
    <t>0915-4531001</t>
  </si>
  <si>
    <t>通过土地流转、入股分红、入企务工等措施带动，达到带动农户增收成效</t>
  </si>
  <si>
    <t>带动20户65人，人均增收1500元</t>
  </si>
  <si>
    <t>紫阳县2023年东木镇柏杨村产业园区提升工程</t>
  </si>
  <si>
    <r>
      <rPr>
        <sz val="10"/>
        <rFont val="仿宋_GB2312"/>
        <charset val="134"/>
      </rPr>
      <t>新建李缘丰蜂糖李产业园区50m</t>
    </r>
    <r>
      <rPr>
        <sz val="10"/>
        <rFont val="宋体"/>
        <charset val="134"/>
      </rPr>
      <t>³</t>
    </r>
    <r>
      <rPr>
        <sz val="10"/>
        <rFont val="仿宋_GB2312"/>
        <charset val="134"/>
      </rPr>
      <t>水窖20个，30m</t>
    </r>
    <r>
      <rPr>
        <sz val="10"/>
        <rFont val="宋体"/>
        <charset val="134"/>
      </rPr>
      <t>³</t>
    </r>
    <r>
      <rPr>
        <sz val="10"/>
        <rFont val="仿宋_GB2312"/>
        <charset val="134"/>
      </rPr>
      <t>水窖3个，单轨运输车2000米。</t>
    </r>
  </si>
  <si>
    <t>柏杨村</t>
  </si>
  <si>
    <t>带动120户362人，人均增收1500元</t>
  </si>
  <si>
    <t>紫阳县2023年东木镇燎原村壮大集体经济流水养鱼项目</t>
  </si>
  <si>
    <t>燎原村七组挖断岗田新建养殖鱼塘共60亩，配套基础设施建设。</t>
  </si>
  <si>
    <t>燎原村</t>
  </si>
  <si>
    <t>产业带动196户农户，人增收1000元</t>
  </si>
  <si>
    <t>紫阳县2023年洞河镇田榜村壮大村集体经济二期项目</t>
  </si>
  <si>
    <t>建蔬菜干制品生产线、农产品包装生产线各1条。</t>
  </si>
  <si>
    <t>洞河镇</t>
  </si>
  <si>
    <t>田榜村</t>
  </si>
  <si>
    <t>唐帅</t>
  </si>
  <si>
    <t>0915-4986913</t>
  </si>
  <si>
    <t>带动受益群众60户210人，人均增收1000元</t>
  </si>
  <si>
    <t>紫阳县2023年洞河镇前河村壮大村集体经济饲料加工（二期）项目</t>
  </si>
  <si>
    <t>改扩建厂房300平方米，新建仓储用房500平方米，颗粒饲料的加工生产线1条</t>
  </si>
  <si>
    <t>前河村</t>
  </si>
  <si>
    <t>带动120户367人受益，人均增收1500元</t>
  </si>
  <si>
    <t>紫阳县2023年高桥镇板厂村壮大大集体经济中药材深加工项目</t>
  </si>
  <si>
    <t>扩建中药材深工厂库房房原料库，包材库，成品库等1500平方米，仓库600平方米，设备2套，新建河堤200m,</t>
  </si>
  <si>
    <t>板厂村</t>
  </si>
  <si>
    <t>李平全</t>
  </si>
  <si>
    <t>0915-4912061</t>
  </si>
  <si>
    <t>通过土地流转、带动农户务工、发展产业、订单等方式增加农民收入。</t>
  </si>
  <si>
    <t>带动受益群众315户1213人，人均增收800元</t>
  </si>
  <si>
    <t>紫阳县2023年高滩镇百坝村壮大集体经济项目</t>
  </si>
  <si>
    <t>百坝村股份经济合作社入股100万元紫阳县明智农林科技发展有限公司发展养鱼。</t>
  </si>
  <si>
    <t>高滩镇</t>
  </si>
  <si>
    <t>百坝村</t>
  </si>
  <si>
    <t>张达瑞</t>
  </si>
  <si>
    <t>0915-4852006</t>
  </si>
  <si>
    <t>以土地流转、入企务工等形式带动农户增收</t>
  </si>
  <si>
    <t>带动受益群众461户1821人，人均增收800元</t>
  </si>
  <si>
    <t>紫阳县2023年壮大村集体烤烟基地建设项目</t>
  </si>
  <si>
    <t>村集体流转撂荒地整理后出租给烟农发展烤烟3500亩。其中高滩镇万兴村500亩、朝阳村500亩、八庙村300亩、高滩村300亩、龙湾村200亩、大坝村300亩，汉王镇兴塘村200亩、西河村500亩，瓦庙镇新房村300亩，向阳镇鸡鸣村500亩。</t>
  </si>
  <si>
    <t>高滩镇
汉王镇
瓦庙镇
向阳镇</t>
  </si>
  <si>
    <t>万兴村、朝阳村、大坝村、高滩村、龙湾村、八庙村、兴塘村、西河村、新房村、鸡鸣村</t>
  </si>
  <si>
    <t>紫阳县农业农村局</t>
  </si>
  <si>
    <t>喻铭星</t>
  </si>
  <si>
    <t>0915-4424929</t>
  </si>
  <si>
    <t>通过土地流转、发展产业等措施带动，达到带动农户增收成效</t>
  </si>
  <si>
    <t>带动540户1700人受益，人均增收1500元</t>
  </si>
  <si>
    <t>紫阳县2023年高滩镇双柳村壮大集体经济中药材加工厂建设项目</t>
  </si>
  <si>
    <t>新建厂房1200平方米，购置中药材加工生产线各1条。</t>
  </si>
  <si>
    <t>双柳村</t>
  </si>
  <si>
    <t>通过劳务用工、发展产业等措施带动，达到带动农户增收成效</t>
  </si>
  <si>
    <t>带动200户600人受益，人均增收1000元</t>
  </si>
  <si>
    <t>紫阳县2023年高滩镇关庙村壮大村集体撩酸菜加工项目</t>
  </si>
  <si>
    <t>新建撩酸菜加工厂房1000平方米，购置撩酸菜加工生产线1条，建设基地300亩。</t>
  </si>
  <si>
    <t>关庙村</t>
  </si>
  <si>
    <t>通过劳务用工、发展产业、订单收购等措施带动，达到带动农户增收成效</t>
  </si>
  <si>
    <t>带动120户360人受益，人均增收1000元</t>
  </si>
  <si>
    <t>紫阳县2023年汉王镇马家营村壮大村集体蔬菜基地建设项目</t>
  </si>
  <si>
    <t>土地整理100亩；新建蔬菜大棚10座；新建田间路1000米（1米宽）；新建管护用房100平米；新建蔬菜深加工房100平米；新建冷库100平米；</t>
  </si>
  <si>
    <t>汉王镇</t>
  </si>
  <si>
    <t>马家营</t>
  </si>
  <si>
    <t>贺习财</t>
  </si>
  <si>
    <t>0915-4712001</t>
  </si>
  <si>
    <t>通过土地流转、劳务用工、发展产业等方式增加农民收入</t>
  </si>
  <si>
    <t>带动123户450人，人均增收1000元</t>
  </si>
  <si>
    <t>紫阳县2023年汉王镇农安村壮大村集体皱皮柑生产加工建设项目</t>
  </si>
  <si>
    <t>新建加工厂房200平方米，硬化场院100平方米，绿化60平方米，围栏200米，平整土地100亩，购置皱皮柑专用肥料20吨，铺设灌溉管道2000米。农安村1.2.3组新发展农安特色皱皮柑100亩,</t>
  </si>
  <si>
    <t>农安村</t>
  </si>
  <si>
    <t>“合作社+企业+群众”增收机制，吸纳本地群众就业，增加收入。</t>
  </si>
  <si>
    <t>带动100户420人，人均增收1000元</t>
  </si>
  <si>
    <t>紫阳县2023年汉王镇农安村壮大村集体香菇种植加工项目</t>
  </si>
  <si>
    <t>种植香菇20亩，新建加工厂房500平方米，采购加工生产线设备等。</t>
  </si>
  <si>
    <t>吸纳周边群众就业，增加收入。</t>
  </si>
  <si>
    <t>带动259户913人，人均增收1000元</t>
  </si>
  <si>
    <t>紫阳县2023年蒿坪镇改革村壮大集体经济项目</t>
  </si>
  <si>
    <t>流转王家砭土地50亩及平整土地用于种植本地莲藕，修复堰渠800米，新修生产道路600米，茶园管理100亩，</t>
  </si>
  <si>
    <t>蒿坪镇</t>
  </si>
  <si>
    <t>改革村</t>
  </si>
  <si>
    <t>袁超</t>
  </si>
  <si>
    <t>0915-4762000</t>
  </si>
  <si>
    <t>带动农户发展种植产业，就近就业发展增收</t>
  </si>
  <si>
    <t>带动全村339户1084人，人均增收800元</t>
  </si>
  <si>
    <t>紫阳县2023年蒿坪镇东关壮大集体经济项目</t>
  </si>
  <si>
    <t>建设富硒粮蔬示范基地300亩，其中核心基地100亩，辐射带动200亩，种植油菜、玉米、四季豆等特色农产品；扩建厂房500平方米，配备加工设备6台，建设加工生产线1条。</t>
  </si>
  <si>
    <t>东关村</t>
  </si>
  <si>
    <t>带动全村207户658人，人均增收1000元</t>
  </si>
  <si>
    <t>紫阳县2023年蒿坪镇平川村壮大村集体富硒莲藕种植基地建设项目</t>
  </si>
  <si>
    <t>新建富硒莲藕种植基地50亩，配套长500米，宽2.5米产业栈道；流转土地60亩；土地平整提升改造30亩，修建配套基础设施；新修堰渠1.5千米；购置农耕机器5台；新修河堤150米等。</t>
  </si>
  <si>
    <t>平川村二组</t>
  </si>
  <si>
    <t>带动40户133人，人均增收1500元左右。</t>
  </si>
  <si>
    <t>紫阳县2023年蒿坪镇王家河村壮大集体经济项目</t>
  </si>
  <si>
    <t>依托王家河村专业合作社渔场延伸经营新建房渔家乐420平方米，完善吃住行玩一体化经济增收模式，壮大集体经济增收。</t>
  </si>
  <si>
    <t>王家河村一组</t>
  </si>
  <si>
    <t>通过劳务务工、入股分红、农产品收购等方式带动群众增收</t>
  </si>
  <si>
    <t>带动168户575人，人均增收1500元人</t>
  </si>
  <si>
    <t>紫阳县2023年红椿镇民利村壮大村集体渔业养殖项目</t>
  </si>
  <si>
    <t>新建淡水养鱼池36630㎡，土地流转55亩</t>
  </si>
  <si>
    <t>红椿镇</t>
  </si>
  <si>
    <t>民利村、盘龙村、尚坝村、白兔村</t>
  </si>
  <si>
    <t>彭友虎</t>
  </si>
  <si>
    <t>0915-4841407</t>
  </si>
  <si>
    <t>通过零星务工、入股分红、发展产业等方式增加农民收入</t>
  </si>
  <si>
    <t>带动350户1100人，人均增收800元</t>
  </si>
  <si>
    <t>紫阳县2023年红椿镇民利村壮大村集体稻鱼油综合种养殖项目</t>
  </si>
  <si>
    <t>新建稻鱼油综合种养殖100亩，配套建设堰渠1300米、生产道路500米、田坎修复500米、鱼挡、围网4000平方米、200立方米蓄水池2座、边沟治理500米。</t>
  </si>
  <si>
    <t>民利村</t>
  </si>
  <si>
    <t>带动45户200人，人均增收1000元</t>
  </si>
  <si>
    <t>紫阳县2023年红椿镇共和村壮大集体经济建设项目</t>
  </si>
  <si>
    <t>流转土地50亩种植特色农产品，新建农产品烘干生产线一条，在集镇新建共和村电商基地1个。</t>
  </si>
  <si>
    <t>共和村</t>
  </si>
  <si>
    <t>通过发展产业、订单收购等措施带动，达到带动农户增收成效</t>
  </si>
  <si>
    <t>带动50户150人受益，人均增收1000元</t>
  </si>
  <si>
    <t>紫阳县2023年焕古镇苗溪村壮大村集体经济项目</t>
  </si>
  <si>
    <t>新建1000平方米大米、油菜精制加工厂，购买大米精制加工设备30台（套），菜油加工设备10台（套）,建设200平方精致大米包装车间1个，硬化1000平水稻、油菜晾晒场；购置秸秆粉碎机器10台。新建500亩富硒大米、油菜综合标准化种植园区，养牛50头。</t>
  </si>
  <si>
    <t>焕古镇</t>
  </si>
  <si>
    <t>苗溪村</t>
  </si>
  <si>
    <t>曾军</t>
  </si>
  <si>
    <t>0915-4616035</t>
  </si>
  <si>
    <t>通过土地流转、订单收购、就业务共等措施带动，达到农户增收成效。</t>
  </si>
  <si>
    <t>带动48户农户，人均增收1500元。</t>
  </si>
  <si>
    <t>紫阳县2023年刘家河村壮大村集体经济农产品加工项目</t>
  </si>
  <si>
    <t>村集体改扩建撩酸菜粗制加工厂，购置坛子200个，鲜菜处理设备4套，配套加工用水管道2000米，过滤池1座及厂区防护网等设施。</t>
  </si>
  <si>
    <t>刘家河村</t>
  </si>
  <si>
    <t>带动113户360人，人均增收1500元</t>
  </si>
  <si>
    <t>紫阳县2023年洄水镇连桥壮大村集体经济项目</t>
  </si>
  <si>
    <t>新建灌溉沟渠1000米，排洪沟渠1500米，新建农家乐一处。发展稻鱼虾混养80亩。</t>
  </si>
  <si>
    <t>洄水镇</t>
  </si>
  <si>
    <t>连桥村</t>
  </si>
  <si>
    <t>梁禹军</t>
  </si>
  <si>
    <t>0915-4952011</t>
  </si>
  <si>
    <t>通过土地流转、企业务工、入股分红等措施达到带动农户增收成效。</t>
  </si>
  <si>
    <t>带动408户1301人，人均增收800元；</t>
  </si>
  <si>
    <t>紫阳县2023年洄水镇庙沟村壮大村集体经济项目</t>
  </si>
  <si>
    <t>新建大棚15个、改建大棚10个，建设草莓采摘园20亩；新建排洪沟1200米。发展山核桃、蜂糖李、板栗共计200亩。</t>
  </si>
  <si>
    <t>庙沟村</t>
  </si>
  <si>
    <t>通过吸纳就业、土地流转等方式增加农民收入</t>
  </si>
  <si>
    <t>带动175户544人，人均增收800元</t>
  </si>
  <si>
    <t>紫阳县2023年洄水镇联沟村壮大村集体果蔬地建设项目</t>
  </si>
  <si>
    <t>村集体流转土地700亩，新建油菜、蜂糖李果蔬间套园区，配件气调库1座300立方米.</t>
  </si>
  <si>
    <t>联沟村</t>
  </si>
  <si>
    <t>通过带动农户务工、发展产业等方式增加农民收入</t>
  </si>
  <si>
    <t>带动201户652人，人均增收1000元</t>
  </si>
  <si>
    <t>紫阳县2023年洄水镇小河村壮大村集体经济项目</t>
  </si>
  <si>
    <t>村集体投入110万元，入股小河流水养鱼合作社发展养鱼产业。</t>
  </si>
  <si>
    <t>小河村</t>
  </si>
  <si>
    <t>通过入股经营的方式分红、土地流转、企业务工、等措施达到带动农户增收成效。</t>
  </si>
  <si>
    <t>带动251户781人，人均增收1000元</t>
  </si>
  <si>
    <t>紫阳县2023年界岭镇松树村壮大村集体经济项目</t>
  </si>
  <si>
    <t>新建冷水鱼养殖基地一个，含钓场700平方米，商品鱼700平方米，鱼苗繁育基地一个500平方米。</t>
  </si>
  <si>
    <t>界岭镇</t>
  </si>
  <si>
    <t>松树村</t>
  </si>
  <si>
    <t>田专</t>
  </si>
  <si>
    <t>0915-4960011</t>
  </si>
  <si>
    <t>通过厂区务工，集体经济分红增加农民收入</t>
  </si>
  <si>
    <t>带动168户483人受益，人均增收800元</t>
  </si>
  <si>
    <t>紫阳县2023年界岭镇双泉村壮大集体经济中药材加工项目</t>
  </si>
  <si>
    <t>新建厂房300平方米，购置中药材初加工生产线1条。</t>
  </si>
  <si>
    <t>双泉村</t>
  </si>
  <si>
    <t>通过厂区务工，发展产业、集体经济分红增收。</t>
  </si>
  <si>
    <t>带动120户360人受益，人均增收800元</t>
  </si>
  <si>
    <t>紫阳县2023年麻柳镇赵溪村壮大集体农副产品加工项目</t>
  </si>
  <si>
    <t>由集体经济合作社新建农副产品粗加工（烘干）厂1座，购置生产线一条，晾晒场地500平方米，厂房300平方米，仓储200平方米。</t>
  </si>
  <si>
    <t>麻柳镇</t>
  </si>
  <si>
    <t>赵溪村</t>
  </si>
  <si>
    <t>张鹏</t>
  </si>
  <si>
    <t>0915-4886012</t>
  </si>
  <si>
    <t>通过收购农副产品加工，增加集体经济收益，带动社员增收。</t>
  </si>
  <si>
    <t>带动198户905人受益，人均增收800元</t>
  </si>
  <si>
    <t>紫阳县2023年麻柳镇堰碥村壮大集体流水养鱼建设项目</t>
  </si>
  <si>
    <t>新建鱼塘15亩，配套建设管道1500米、新建沉淀过滤池1座10立方米、蓄水池1座50立方米、仓储用房200平方米，生产用房50平方米。</t>
  </si>
  <si>
    <t>堰碥村</t>
  </si>
  <si>
    <t>通过带动农户务工、发展产业、等方式增加农民收入</t>
  </si>
  <si>
    <t>带动30户155人受益，人均增收1000元</t>
  </si>
  <si>
    <t>紫阳县2023年麻柳镇水磨村中药材种植加工项目</t>
  </si>
  <si>
    <t>新建中药材加工厂房1500平方米，硬化场地500平方米，购置加工生产线1条，设备20台（套），发展大黄150亩，玄参50，魔芋160亩。</t>
  </si>
  <si>
    <t>水磨村</t>
  </si>
  <si>
    <t>带动60户185人，人均增收1000元</t>
  </si>
  <si>
    <t>紫阳县2023年麻柳镇麻柳村股份经济合作社种养殖产业园建设项目</t>
  </si>
  <si>
    <t>村集体流转林地500亩，新建圈舍1500㎡，仓储用房500㎡，购买饲草加工设备5台（套），配套人畜饮水1处、安装管网3000米；发展养羊500只，养牛30头，种植大黄200亩，魔芋100亩，猕猴桃200亩。</t>
  </si>
  <si>
    <t>麻柳村</t>
  </si>
  <si>
    <t>通过土地流转、带动农户务工、发展产业、订单等方式增加农民收入</t>
  </si>
  <si>
    <t>带动农户30胡，人均增收1500元</t>
  </si>
  <si>
    <t>紫阳县2023年毛坝镇岔河村壮大集体经济机采茶园改造项目</t>
  </si>
  <si>
    <t>流转岔河村2.3.6组茶园225亩进行茶园改造提升（含开垦、修剪、除草、施肥、病虫害管理、机械采摘）</t>
  </si>
  <si>
    <t>毛坝镇</t>
  </si>
  <si>
    <t>岔河村</t>
  </si>
  <si>
    <t>伍鹏</t>
  </si>
  <si>
    <t>0915-4882121</t>
  </si>
  <si>
    <t>通过茶园改造措施带动，达到群众增收成效</t>
  </si>
  <si>
    <t>带动农户75户228人，人均增收1000元。</t>
  </si>
  <si>
    <t>紫阳县2023年毛坝镇鲁家村壮大村集体农业产业园建设项目</t>
  </si>
  <si>
    <t>建设食用菌生产大棚8-20米棚20个，年生产香菇20万袋，产菇20万公斤。建设流水鱼养殖基地10亩。</t>
  </si>
  <si>
    <t>鲁家村
瓦滩村</t>
  </si>
  <si>
    <t>带动50户150人受益，人均增收150元。</t>
  </si>
  <si>
    <t>紫阳县2023年毛坝镇壮大集体经济中药材加工项目</t>
  </si>
  <si>
    <t>建设厂房3000平方米，购置中药材加工生产线2条，种植白芨130亩，发展大黄100亩，黄柏100亩。</t>
  </si>
  <si>
    <t>核桃坪村</t>
  </si>
  <si>
    <t>带动40户122人受益，人均增收1500元。</t>
  </si>
  <si>
    <t>紫阳县2023年毛坝镇观音村壮大集体经济农产品加工项目</t>
  </si>
  <si>
    <t>新建农产品腌制、烘干、加工、存储用房1300平方米、冷库2座，购置设备44台（套）。</t>
  </si>
  <si>
    <t>观音村</t>
  </si>
  <si>
    <t>通过土地流转、园区务工，农产收购等措施，达到带动农户增收成效。</t>
  </si>
  <si>
    <t>带动53户186人，人均增收1500元。</t>
  </si>
  <si>
    <t>紫阳县2023年双安镇白马村黄桃产业园区配套工程</t>
  </si>
  <si>
    <t>新建300亩黄桃园区配套工程1处。</t>
  </si>
  <si>
    <t>双安镇</t>
  </si>
  <si>
    <t>白马村</t>
  </si>
  <si>
    <t>洪谦伟</t>
  </si>
  <si>
    <t>0915-4780000</t>
  </si>
  <si>
    <t>通过土地流转、园区务工，农户收入</t>
  </si>
  <si>
    <t>产业带动47户197人，人均增收1000元</t>
  </si>
  <si>
    <t>紫阳县2023年双桥镇六河村壮大村集体中药材种植加工项目</t>
  </si>
  <si>
    <t>改造厂房1000平方米，新建厂房1500平方米，购置加工设备10台（套）。发展大黄300亩、魔芋500亩，管护厚朴3000亩、天麻450亩、猪苓300亩。</t>
  </si>
  <si>
    <t>双桥镇</t>
  </si>
  <si>
    <t>六河村</t>
  </si>
  <si>
    <t>彭杨</t>
  </si>
  <si>
    <t>0915-4932161</t>
  </si>
  <si>
    <t>通过带动农民务工、产品收购等方式增加农户收入</t>
  </si>
  <si>
    <t>带动100户300人受益，人均增收1000元。</t>
  </si>
  <si>
    <t>紫阳县2023年瓦庙镇堰塘村壮大集体经济项目</t>
  </si>
  <si>
    <t>村集体投入180万元，入股堰塘河生态农业养殖合作社发展养鱼产业。</t>
  </si>
  <si>
    <t>瓦庙镇</t>
  </si>
  <si>
    <t>堰塘村</t>
  </si>
  <si>
    <t>王琦</t>
  </si>
  <si>
    <t>0915-4801123</t>
  </si>
  <si>
    <t>通过吸纳就业、入股分红等措施带动群众增收致富</t>
  </si>
  <si>
    <t>带动48户220人，人均增收1000元。</t>
  </si>
  <si>
    <t>紫阳县2023年瓦庙镇堰塘村壮大集体经济中药材加工厂项目</t>
  </si>
  <si>
    <r>
      <rPr>
        <sz val="10"/>
        <rFont val="仿宋_GB2312"/>
        <charset val="134"/>
      </rPr>
      <t>新建中药材菌种厂房500㎡，冷库300m</t>
    </r>
    <r>
      <rPr>
        <sz val="10"/>
        <rFont val="宋体"/>
        <charset val="134"/>
      </rPr>
      <t>³</t>
    </r>
    <r>
      <rPr>
        <sz val="10"/>
        <rFont val="仿宋_GB2312"/>
        <charset val="134"/>
      </rPr>
      <t>，清洁车间80㎡，沉淀池120㎡，购置设备5套。</t>
    </r>
  </si>
  <si>
    <t>吸纳就业       入股分红</t>
  </si>
  <si>
    <t>带动60户185人，人均增收1500元。</t>
  </si>
  <si>
    <t>紫阳县2022年洞河镇小红光村壮大集体经济茶叶加工厂项目</t>
  </si>
  <si>
    <t>新建茶叶加工厂房500㎡，购置一条茶叶生产线设备</t>
  </si>
  <si>
    <t>小红光村</t>
  </si>
  <si>
    <t>项目建设过程中吸纳农户就业入股分红等措施带动群众增收致富。</t>
  </si>
  <si>
    <t>带动99户342人受益，人均增收1000元。</t>
  </si>
  <si>
    <t>紫阳县2023年向阳镇贾坪村壮大村集体（采摘观光园）项目</t>
  </si>
  <si>
    <t>王家庄（流转土地30亩，行步道300米，地边道路1000米）；草莓园（流转土地50亩，行步道1000米）；村委会对面，（流转土地20亩，行步道200米，地边道路800米，排水沟160米）；观光路（张家湾-老学校小杂果园15亩）；沈家梁（香榧基地100亩，灌溉蓄水池1个，行步道1000米）；管护小杂果200亩，新建小杂果300亩。</t>
  </si>
  <si>
    <t>向阳镇</t>
  </si>
  <si>
    <t>贾坪村</t>
  </si>
  <si>
    <t>王敬</t>
  </si>
  <si>
    <t>0915-4512059</t>
  </si>
  <si>
    <t>项目建设过程中吸纳农就业，增加农零星务工收入。项目建成后可推动产业园区发展、带动农增收。</t>
  </si>
  <si>
    <t>带动10户15人受益，人均增收1500元。</t>
  </si>
  <si>
    <t>紫阳县2023年向阳镇月池村壮大村集体稻渔种养殖项目</t>
  </si>
  <si>
    <t>流转土地80亩，新建稻蟹虾共育田80亩，配套水渠1公里。</t>
  </si>
  <si>
    <t>月池村</t>
  </si>
  <si>
    <t>项目建设过程中吸纳20临时就业，增加农零星务工收入约30万元。</t>
  </si>
  <si>
    <t>带动45户158人受益，人均增收1000元。</t>
  </si>
  <si>
    <t>紫阳县2023年向阳镇钟林村壮大村集体流水鱼养殖项目</t>
  </si>
  <si>
    <t>新建钟林村四组高位水池养鱼30亩，配建管理用房400平米。养草鱼10万斤。</t>
  </si>
  <si>
    <t>钟林村</t>
  </si>
  <si>
    <t>项目建成后预计可带动135户473人增收，户均预计增收500元</t>
  </si>
  <si>
    <t>带动135户473人受益，人均增收1000元。</t>
  </si>
  <si>
    <t>紫阳县2023年钱鱼、钢鳅种源保护及繁育基地建设项目（一期）</t>
  </si>
  <si>
    <t>基础设施：改造鱼池7亩，钢筋混凝土结构；修建孵化设施（产卵池及孵化槽）500平方米；育苗温室230平方米；修建质检室及管理用房100平方米；新建进水、排水渠300米。生产性辅助设施：修建沉淀池及过滤池100平方米。仪器设备：购置投饵机、颗粒饲料机、显微镜、解剖镜、监控等生产和质检设备30台（套）。种源储备：钱鱼、钢鳅鱼成体2000尾。</t>
  </si>
  <si>
    <t>兰草村</t>
  </si>
  <si>
    <t>通过实施种源保护及繁育基地建设措施，达到钱鱼、钢鰍鱼品种保护</t>
  </si>
  <si>
    <t>带动50户150人，人均增收1500元</t>
  </si>
  <si>
    <t>紫阳县2023年补植补栽茶苗采购项目</t>
  </si>
  <si>
    <t>采购补植补栽茶苗3500亩。</t>
  </si>
  <si>
    <t>双桥镇、城关镇、高桥镇、瓦庙镇、高滩镇、麻柳镇、界岭镇、洞河镇、汉王镇、蒿坪镇、红椿镇、向阳镇、东木镇、焕古镇</t>
  </si>
  <si>
    <t>相关村</t>
  </si>
  <si>
    <t>通过土地流转、带动农户务工、发展产业、订单收购等方式增加农民收入</t>
  </si>
  <si>
    <t>推动农村产业结构调整，加快“一镇一业一龙头，一村一品一园区”产业布局</t>
  </si>
  <si>
    <t>紫阳县2023年城关镇塘磨子沟村经营主体建设智慧茶园项目</t>
  </si>
  <si>
    <t>新建数字茶园管理平台(谷语系统)1套、智能环境监测系统1套、作物生长实时监控系统5套、物联网电子秤1套、数字中心大屏展示系统1套、轨道运输车1套（2000米）。</t>
  </si>
  <si>
    <t>塘磨子沟村</t>
  </si>
  <si>
    <t>通过劳务务工、发展产业等措施带动，达到带动农户增收成效</t>
  </si>
  <si>
    <t>带动25户70人，人均增收1500元以上。</t>
  </si>
  <si>
    <t>紫阳县2023年洞河镇马家庄村经营主体建设智慧茶园项目</t>
  </si>
  <si>
    <t>新建数字茶园管理平台(谷语系统)1套、装配式泵房1套、装配式蓄水池1套、灌溉首部设备1套、智能环境监测系统1套、导管式土壤墒情传感器25套、作物生长实时监控系统5套、物联网电子秤1套、数字中心大屏展示系统1套、灌溉工程1套。</t>
  </si>
  <si>
    <t>马家庄村</t>
  </si>
  <si>
    <t>带动50户137人，人均增收1500元以上。</t>
  </si>
  <si>
    <t>紫阳县2023年高桥镇裴坝村经营主体建设智慧茶园项目</t>
  </si>
  <si>
    <t>新建数字茶园管理平台(谷语系统)1套、装配式泵房1套、装配式蓄水池1套、灌溉首部设备1套、智能环境监测系统1套、导管式土壤墒情传感器22套、作物生长实时监控系统10套、物联网电子秤1套、数字中心大屏展示系统1套、灌溉工程1套。</t>
  </si>
  <si>
    <t>裴坝村</t>
  </si>
  <si>
    <t>带动39户107，人均增收1500元以上。</t>
  </si>
  <si>
    <t>紫阳县2023年蒿坪镇改革村经营主体建设智慧茶园项目</t>
  </si>
  <si>
    <t>新建数字茶园管理平台(谷语系统)1套、装配式泵房1套、装配式蓄水池1套、灌溉首部设备1套、智能环境监测系统1套、导管式土壤墒情传感器15套、物联网电子秤1套、数字中心大屏展示系统1套、灌溉工程1套。</t>
  </si>
  <si>
    <t>带动34户95人，人均增收1500元以上。</t>
  </si>
  <si>
    <t>紫阳县2023年蒿坪镇蒿坪村经营主体建设智慧茶园项目</t>
  </si>
  <si>
    <t>新建数字茶园管理平台(谷语系统)1套、装配式泵房1套、装配式蓄水池1套、灌溉首部设备1套、智能环境监测系统1套、虫情监测系统1套、导管式土壤墒情传感器25套、作物生长实时监控系统5套、物联网电子秤1套、数字中心大屏展示系统1套、灌溉工程1套。</t>
  </si>
  <si>
    <t>蒿坪村</t>
  </si>
  <si>
    <t>带动65户180人，人均增收1500元以上。</t>
  </si>
  <si>
    <t>紫阳县2023年焕古镇金塘村经营主体建设智慧茶园项目</t>
  </si>
  <si>
    <t>新建数字茶园管理平台(谷语系统)1套、装配式泵房1套、装配式蓄水池1套、灌溉首部设备1套、智能环境监测系统1套、虫情监测系统1套、导管式土壤墒情传感器15套、作物生长实时监控系统5套、物联网电子秤1套、数字中心大屏展示系统1套、轨灌溉工程1套。</t>
  </si>
  <si>
    <t>金塘村</t>
  </si>
  <si>
    <t>带动54户148人，人均增收1500元以上。</t>
  </si>
  <si>
    <t>紫阳县2023年焕古镇大连村经营主体建设智慧茶园项目</t>
  </si>
  <si>
    <t>新建数字茶园管理平台(谷语系统)1套、智能环境监测系统1套、物联网电子秤1套、数字中心大屏展示系统1套、轨道运输车1套（1000米）。</t>
  </si>
  <si>
    <t>大连村</t>
  </si>
  <si>
    <t>带动30户92人，人均增收1500元以上。</t>
  </si>
  <si>
    <t>紫阳县2023年焕古镇春堰村经营主体建设智慧茶园项目</t>
  </si>
  <si>
    <t>新建数字茶园管理平台(谷语系统)1套、装配式泵房1套、装配式蓄水池1套、灌溉首部设备1套、智能环境监测系统1套、导管式土壤墒情传感器20套、作物生长实时监控系统5套、物联网电子秤1套、数字中心大屏展示系统1套、灌溉工程1套。</t>
  </si>
  <si>
    <t>春堰村</t>
  </si>
  <si>
    <t>带动44户121人，人均增收1500元以上。</t>
  </si>
  <si>
    <t>紫阳县2023年洄水镇茶稻村经营主体建设智慧茶园项目</t>
  </si>
  <si>
    <t>新建数字茶园管理平台(谷语系统)1套、装配式泵房1套、装配式蓄水池1套、灌溉首部设备1套、智能环境监测系统1套、导管式土壤墒情传感器30套、物联网电子秤1套、数字中心大屏展示系统1套、灌溉工程1套。</t>
  </si>
  <si>
    <t>茶稻村</t>
  </si>
  <si>
    <t>带动47户130人，人均增收1500元以上。</t>
  </si>
  <si>
    <t>紫阳县2023年界岭镇斑桃村经营主体建设智慧茶园项目</t>
  </si>
  <si>
    <t>新建数字茶园管理平台(谷语系统)1套、智能环境监测系统1套、作物生长实时监控系统5套、物联网电子秤1套、数字中心大屏展示系统1套、轨道运输车1套（1500米）。</t>
  </si>
  <si>
    <t>斑桃村</t>
  </si>
  <si>
    <t>带动30户95人，人均增收1500元以上。</t>
  </si>
  <si>
    <t>紫阳县2023年洞河镇石家村蔬菜基地建设项目</t>
  </si>
  <si>
    <t>建设蔬菜大棚7977.6平方米，灌溉工程1处，带动发展露地菜200亩。</t>
  </si>
  <si>
    <t>石家村</t>
  </si>
  <si>
    <t>提升蔬菜基地生产水平和质量增收</t>
  </si>
  <si>
    <t>95户310人受益，人均增收1000元。</t>
  </si>
  <si>
    <t>紫阳县2023年瓦庙镇庙坝壮大村集体经济项目</t>
  </si>
  <si>
    <r>
      <rPr>
        <sz val="10"/>
        <rFont val="仿宋_GB2312"/>
        <charset val="134"/>
      </rPr>
      <t>流转土地50亩，建大棚50亩，购置农产品清洗、杀青、装袋等机械设备一套，建冷库300m</t>
    </r>
    <r>
      <rPr>
        <sz val="10"/>
        <rFont val="宋体"/>
        <charset val="134"/>
      </rPr>
      <t>³</t>
    </r>
    <r>
      <rPr>
        <sz val="10"/>
        <rFont val="仿宋_GB2312"/>
        <charset val="134"/>
      </rPr>
      <t>。</t>
    </r>
  </si>
  <si>
    <t>庙坝村</t>
  </si>
  <si>
    <t>通过土地流转、劳务务工、发展产业等措施带动，达到带动农户增收成效</t>
  </si>
  <si>
    <t>带动50户150人受益，人均增收1500元。</t>
  </si>
  <si>
    <t>紫阳县2023年无性系紫阳种茶树繁育基地项目</t>
  </si>
  <si>
    <t>流转土地25亩，建设厂房600平方米，建立紫阳种品种资源圃3亩；建立单株选育比对实验园2亩；建设扦插苗圃1亩；选育紫阳群体中优良单株4株、当地引进良种2类、建立品种比对资源。</t>
  </si>
  <si>
    <t>带动90户274人受益，人均增收1500元。</t>
  </si>
  <si>
    <t>紫阳县2023年白山羊种羊繁育场建设项目</t>
  </si>
  <si>
    <t>培育地方优良白山羊基础母羊300只、配套标准化圈舍2000㎡及相关设施设备、人工种草20亩。</t>
  </si>
  <si>
    <t>廖家河村</t>
  </si>
  <si>
    <t>带动30户90人受益，人均增收1500元。</t>
  </si>
  <si>
    <t>紫阳县2023年地方优良种鸡繁育场建设项目</t>
  </si>
  <si>
    <t>培育地方优良种鸡本地种鸡500羽、配套标准化圈舍2500㎡、育雏舍2500㎡；孵化室、饲料加工机械、粪污处理及相关设施</t>
  </si>
  <si>
    <t>麻园村</t>
  </si>
  <si>
    <t>2、休闲农业与乡村旅游</t>
  </si>
  <si>
    <t>紫阳县2023年高桥镇兰草村一二三产融合发展项目</t>
  </si>
  <si>
    <t>农耕体验、稻鱼种养100亩、乔灌结合绿植1500平方米；新建M7.5砂浆挡墙500立方米、新建人行休闲农业步道800米、4米木桥1座、30米吊桥1座，道班环境整治1处。</t>
  </si>
  <si>
    <t>通过项目实施，能有效带动周边农户兴办农家乐、带动当地经济发展，帮助农民增收，实现一二三产融合发展。</t>
  </si>
  <si>
    <t>带动受益群众65户200人，人均增收1500元</t>
  </si>
  <si>
    <t>紫阳县2023年汉王镇农安村壮大村集体开心农场劳动教育实践基地建设项目</t>
  </si>
  <si>
    <t>新建集科普、文创、亲子、研学及农事体验为一体的现代农业综合体园区，占地70亩，包含科普园、育苗园、劳作园、拓展区及道路、绿化、景观等配套设施。一期建设室内设施1000平方米，室外设施5000平方米，拓展设施200平方米，设置小景。</t>
  </si>
  <si>
    <t>“合作社+企业+群众”增收机制，吸纳本地群众就业，增加农民收入收入。</t>
  </si>
  <si>
    <t>带动259户913人，人均增收1500元</t>
  </si>
  <si>
    <t>紫阳县2023年蒿坪镇“紫阳味道”一二三产业融合项目（一期）</t>
  </si>
  <si>
    <t>金石村打造紫阳“美食基地”，建设农夫集市300平米、特色小吃店铺10家300平米、镇集农副产品电商中心600平米。“三通一平”及配套场地硬化1500平方米、公厕一座50平方米，雨水管网500米、绿化3000平方米、路灯150盏，生活污水管网2200米、分类垃圾桶100个、生活垃圾收集站5座,流转土地（5年）面积100亩，建设农家小菜园50家，配套田间道路1000米、浆砌石坎1200方、喷灌管网2千米等。流转土地10亩，新建蔬菜大棚5亩，配套集体经济种植区相关基础设施。</t>
  </si>
  <si>
    <t>金石村</t>
  </si>
  <si>
    <t>带动脱贫户和农户零星务工增加收入、推进农村产业结构调整，提高土地利用经济效益，同时带动旅游产业发展、让游客、吃住一体有效衔接起来。</t>
  </si>
  <si>
    <t>带动100户356人，人均增收1000元。</t>
  </si>
  <si>
    <t>紫阳县2023年焕古镇金塘村一二三产融合发展配套项目</t>
  </si>
  <si>
    <t>支持一二三产融合发展，新修跨汉江人行钢索吊桥一座，全长280米，宽2.8米，新修及硬化引线及步道260米.</t>
  </si>
  <si>
    <t>改善基础设施条件，建设期间吸纳农村劳动力务工增收</t>
  </si>
  <si>
    <t>带动519户1719人，人均增收1500元</t>
  </si>
  <si>
    <t>紫阳县2023年焕古镇硒茶小镇旅游码头及配套设施项目（二期）</t>
  </si>
  <si>
    <t xml:space="preserve">    改建旅游码头1200㎡，梯步210米、栈道1300米、河提300米。</t>
  </si>
  <si>
    <t>焕古村</t>
  </si>
  <si>
    <t>通过改善基础设施，提高公共服务能力，满足群众需求</t>
  </si>
  <si>
    <t>210户821人受益</t>
  </si>
  <si>
    <t>紫阳县2023年焕古镇生态旅游综合项目（二期）</t>
  </si>
  <si>
    <t xml:space="preserve">    新建电商物流中心600㎡，文化观光园7500㎡，绿化亮化等设施。</t>
  </si>
  <si>
    <t>通过改善基础设施条件，提升群众满意度</t>
  </si>
  <si>
    <t>395户1266人受益</t>
  </si>
  <si>
    <t>紫阳县2023年高桥镇裴坝村苍鹭生态旅游项目（一期）</t>
  </si>
  <si>
    <t xml:space="preserve">    新建产业研学基地600㎡，亲子体验园500㎡，栈道1.5㎞，改造百步梯400米，及配套设施。</t>
  </si>
  <si>
    <t>通过旅游观光带动群众增收</t>
  </si>
  <si>
    <t>完成项目建设内容，带动农业和旅游产业发展，带动163户增收，。</t>
  </si>
  <si>
    <t>紫阳县2023年焕古镇硒茶小镇旅游码头及配套设施项目</t>
  </si>
  <si>
    <t xml:space="preserve">    改建旅游码头1700㎡，沿江人行步道900米，及附属基础设施。</t>
  </si>
  <si>
    <t>改善基础设施条件，提升集镇公共服务水平</t>
  </si>
  <si>
    <t>改善基础设施条件，每年接待游客12000人，预计带动本镇农副产品销售120万元。</t>
  </si>
  <si>
    <t>紫阳县2023年焕古镇焕古村硒茶小镇生态旅游配套设施项目</t>
  </si>
  <si>
    <t>建人行步道2000米，滨江步道修复，浇筑基根26处，沥青路面500㎡，新建产业步道4条1000米，新建游客服务中心1处，新建行道树300棵，绿化7000平方米，修复河堤100米。</t>
  </si>
  <si>
    <t>改善人居环境条件，提升公共服务水平</t>
  </si>
  <si>
    <t>紫阳县2023年蒿坪镇改革村旅游配套设施建设项目</t>
  </si>
  <si>
    <t>改革村马家院子新建木栈道长800米宽2.5米、路灯20盏</t>
  </si>
  <si>
    <t>充分运用集体合作社带头机制，依托茶园产业打造马家院子小吃街。主要是在集体合作社的统一管理下，利用木栈道有效将茶园、游客、吃住一体有效衔接起来。在马家院子建特色小吃店，民宿等，留得住游客，记得住乡愁。</t>
  </si>
  <si>
    <t>可带动20人左右就业或自主创业，同时，带动57户198人，年户均收入达5000元左右。</t>
  </si>
  <si>
    <t>3、其他</t>
  </si>
  <si>
    <t>紫阳县2023年防返贫致贫保险服务项目</t>
  </si>
  <si>
    <t>聚焦因病、因学、因灾、因意外等致贫返贫重点因素，设置精准防贫办法，建立精准防贫机制，按照全县农村人口26万人的10%作为投保人数，每人每年100元保费</t>
  </si>
  <si>
    <t>紫阳县</t>
  </si>
  <si>
    <t>紫阳县乡村振兴局</t>
  </si>
  <si>
    <t>哈红黎</t>
  </si>
  <si>
    <t>0915-4421311</t>
  </si>
  <si>
    <t>按照全县农村人口26万人的10%作为投保人数，每人每年100元保费</t>
  </si>
  <si>
    <t>聚焦因病、因学、因灾、因意外等致贫返贫重点因素，设置精准防贫办法，建立精准防贫机制</t>
  </si>
  <si>
    <t>紫阳县2023年新社区工厂奖补资金</t>
  </si>
  <si>
    <t>根据紫阳县人民政府《关于推进新社区工厂高质量发展的实施办法》（紫政发〔2021〕13号）精神，对全县新社区工厂给予奖补：主要用于新社区工厂房租、水电、员工工资动态补偿、年度发展奖、一次性奖励、突出贡献奖、物流补贴、新社区工厂厂房简易装修等；根据紫阳县人民政府《关于印发&lt;紫阳县织袜产业“公司+合作社+家庭工坊”模式试点工作方案&gt;的通知》（紫政办发﹝2022﹞37号）文件精神，对合作社租用国有资产经营用房开展织袜生产的给予房租全额补助，对织袜家庭工坊给予设备安装奖补，对缝头翻袜、定型车间改造设备安装给予补助。</t>
  </si>
  <si>
    <t>紫阳县人社局</t>
  </si>
  <si>
    <t>贾学平</t>
  </si>
  <si>
    <t>0915-2201500</t>
  </si>
  <si>
    <t>群众通过务工增收</t>
  </si>
  <si>
    <t>在厂务工人员家庭年均增收2万元以上。</t>
  </si>
  <si>
    <t>紫阳县2023年市场经营主体租赁安置点扶贫产业用房奖补资金</t>
  </si>
  <si>
    <t>根据紫阳县政府办《关于印发紫阳县移民搬迁安置点产业用房租赁及奖补办法（试行）的通知》紫政办发〔2020〕63 号精神，对租赁全县移民安置点扶贫产业用房的运营管理和市场经营主体租赁费等给予补贴。</t>
  </si>
  <si>
    <t>经营主体就业人员家庭年均增收2万元以上。</t>
  </si>
  <si>
    <t>紫阳县2023年修脚足浴产业链带动脱贫劳动力就业奖补项目</t>
  </si>
  <si>
    <t>根据县委县政府《关于建立重点产业链链长制的实施意见》（紫发〔2022〕5号）精神，大力发展修脚足浴产业链，提升“紫阳修脚师”劳务品牌带动就业成效。对紫阳籍修脚企业及修脚配套产业项目根据带动脱贫劳动力就业情况给予奖补。2023年，支持发展修脚门店3000家，发展修脚配套产业项目10个，带动新增就业10000以上人，其中脱贫劳动力就业3000人以上。</t>
  </si>
  <si>
    <t>修脚产业从业人员人均年增收3万元以上。</t>
  </si>
  <si>
    <t>紫阳县2023年双安镇富硒矿泉水厂道路硬化</t>
  </si>
  <si>
    <t>改造硬化道路3.2公里，局部急弯路段进行加宽，路面宽度5.0米，配套路肩、水沟。</t>
  </si>
  <si>
    <t>闹河村</t>
  </si>
  <si>
    <t>紫阳县交通局</t>
  </si>
  <si>
    <t>张锐</t>
  </si>
  <si>
    <t>0915-4421374</t>
  </si>
  <si>
    <t>改善产业基础设施条件，建设期间吸纳农村劳动力务工增收</t>
  </si>
  <si>
    <t>提升产业设施条件，提高道路服务能力解决矿泉水成品运输问题。</t>
  </si>
  <si>
    <t>紫阳县2023年毛坝镇瓦滩村关坪山古茶园产业道路硬化</t>
  </si>
  <si>
    <t>改造硬化产业道路5公里、路面宽4.5米，配套安保、路肩和水沟。</t>
  </si>
  <si>
    <t>瓦滩村</t>
  </si>
  <si>
    <t>园区务工、土地流转、茶叶收购、技术培训、提升基础设施条件。</t>
  </si>
  <si>
    <t>预计受益户57户200人，人均增收350元。</t>
  </si>
  <si>
    <t>紫阳县2023年焕古镇春堰村茶桔产业道路硬化</t>
  </si>
  <si>
    <t>造硬化产业道路4.442公里，其中茶厂至滚子坪段长1.678公里，宽5米，配套路肩、水沟；文家沟段长0.75公里，宽3.5米，配套路肩、水沟；庙坪支线路路线全长 2.014公里，宽3.5米，配套路肩、水沟</t>
  </si>
  <si>
    <t>改善基础设施条件，提升公共服务水平</t>
  </si>
  <si>
    <t>解决提升产业设施条件，高农副产品生产和运输条件，带动350户1020人发展优势产业，稳定增收</t>
  </si>
  <si>
    <t>紫阳县2023年麻柳镇麻柳村茶园产业道路硬化</t>
  </si>
  <si>
    <t>改造硬化麻柳村5组火石碥产业道路5.78公里，宽3.5米，配套路肩和水沟。</t>
  </si>
  <si>
    <t>通过园区带动，运用土地流转、技术培训、订单收购、劳务园区务工、群众增收。</t>
  </si>
  <si>
    <t>提升产业设施条件，带动50户，181人增收。</t>
  </si>
  <si>
    <t>紫阳县2023年城关镇双坪村龙腾产业园区至飞瀑产业园区茶业产业路建设项目</t>
  </si>
  <si>
    <t>硬化产业道路1.5公里，宽3.5米，配套路肩和水沟。</t>
  </si>
  <si>
    <t>双坪村</t>
  </si>
  <si>
    <t>改善基础设施条件</t>
  </si>
  <si>
    <t>改善村民人居环境，提升百姓获得感和幸福感</t>
  </si>
  <si>
    <t>紫阳县2023年城关镇和平村二组永安茶厂至双坪产业连接路项目</t>
  </si>
  <si>
    <t>改造硬化和平村二组永安茶厂至双坪产业连接路4.5公里，宽3.5米，配套水沟。</t>
  </si>
  <si>
    <t>和平村</t>
  </si>
  <si>
    <t>提升产业设施条件，提高农副产品生产和运输条件</t>
  </si>
  <si>
    <t>紫阳县2023年向阳镇贾坪村四组小杂果产业道路硬化项目</t>
  </si>
  <si>
    <r>
      <rPr>
        <sz val="10"/>
        <rFont val="仿宋_GB2312"/>
        <charset val="134"/>
      </rPr>
      <t>修复道路0.8公里，宽3.5米，配套路肩、水沟。修复回民墓地塌方路段：砌筑挡墙1742m</t>
    </r>
    <r>
      <rPr>
        <sz val="10"/>
        <rFont val="宋体"/>
        <charset val="134"/>
      </rPr>
      <t>³</t>
    </r>
    <r>
      <rPr>
        <sz val="10"/>
        <rFont val="仿宋_GB2312"/>
        <charset val="134"/>
      </rPr>
      <t>（其中浆砌片石挡墙1618m</t>
    </r>
    <r>
      <rPr>
        <sz val="10"/>
        <rFont val="宋体"/>
        <charset val="134"/>
      </rPr>
      <t>³</t>
    </r>
    <r>
      <rPr>
        <sz val="10"/>
        <rFont val="仿宋_GB2312"/>
        <charset val="134"/>
      </rPr>
      <t>，片石混凝土挡墙124m</t>
    </r>
    <r>
      <rPr>
        <sz val="10"/>
        <rFont val="宋体"/>
        <charset val="134"/>
      </rPr>
      <t>³</t>
    </r>
    <r>
      <rPr>
        <sz val="10"/>
        <rFont val="仿宋_GB2312"/>
        <charset val="134"/>
      </rPr>
      <t>），涵洞2道。</t>
    </r>
  </si>
  <si>
    <t>通过发展乡村旅游产业，带动游客来观光，增加乡村旅游收入和农产品销售收入，并可做为产业道路配套使用。</t>
  </si>
  <si>
    <t>项目建成后，通过茶园观光增加旅游收入和茶叶销售收入，带动85户264人受益，户均增收800元。</t>
  </si>
  <si>
    <t>紫阳县2023年蒿坪镇双星安置点小菜园建设项目</t>
  </si>
  <si>
    <t>流转土地面积30亩，新建小菜园30亩。</t>
  </si>
  <si>
    <t>双星社区</t>
  </si>
  <si>
    <t>紫阳县发改局</t>
  </si>
  <si>
    <t>詹世勇</t>
  </si>
  <si>
    <t>0915-4429899</t>
  </si>
  <si>
    <t>解决“两不愁三保障”项目</t>
  </si>
  <si>
    <t>流转土地30亩，带动32户32人搬迁人口增收，户均增收501元</t>
  </si>
  <si>
    <t>新建小菜园31亩</t>
  </si>
  <si>
    <t>紫阳县2023年红椿镇安置点（五期）小菜园建设（续建）项目</t>
  </si>
  <si>
    <t>红椿镇安置点（五期）续建小菜园50亩。</t>
  </si>
  <si>
    <t>七里沟社区</t>
  </si>
  <si>
    <t>流转土地50亩，带动735户2780人搬迁人口增收，户均增收500元</t>
  </si>
  <si>
    <t>新建小菜园50亩</t>
  </si>
  <si>
    <t>紫阳县2023年焕古镇春堰村鲶鱼河茶园产业园区灌溉工程</t>
  </si>
  <si>
    <t>新建堰塘一座，库容2.27万方。</t>
  </si>
  <si>
    <t>通过项目实施，带动群众增收</t>
  </si>
  <si>
    <t>通过项目实施有效帮助堰塘村群众增收2000元以上。</t>
  </si>
  <si>
    <t>紫阳县2023年高滩镇万兴村黑龙池烤烟基地灌溉工程</t>
  </si>
  <si>
    <t>建设集水井2处、清水池2处、铺设管道4500米</t>
  </si>
  <si>
    <t>万兴村</t>
  </si>
  <si>
    <t>吸纳就业，带动烤烟产业发展</t>
  </si>
  <si>
    <t>解决万兴村千亩烤烟灌溉用水问题，带动140户群众增收，户均1000元。</t>
  </si>
  <si>
    <t>紫阳县2023年焕古镇大连村茶产业园区灌溉工程</t>
  </si>
  <si>
    <t>大连村一组、二组茶园园区灌溉工程，维修管道2000米，维修水窖42口，修复堰渠200米</t>
  </si>
  <si>
    <t>通过改善基础设施条件，带动群众增收。</t>
  </si>
  <si>
    <t>解决茶园园区灌溉用水问题，带动80户群众增收，户均1000元。</t>
  </si>
  <si>
    <t>紫阳县2023年毛坝镇观音村华会实业艾草园区配套供水工程</t>
  </si>
  <si>
    <t>新建蓄水池200立方米，水源地水池30立方米，φ63管道2000米。</t>
  </si>
  <si>
    <t>通过改善产业园区基础设施条件，达到帮助产业发展效果</t>
  </si>
  <si>
    <t>186人受益其中50户153人脱贫户受益</t>
  </si>
  <si>
    <t>紫阳县2023年瓦庙镇堰塘村硒稀泉产业园区基础配套设施项目</t>
  </si>
  <si>
    <t>水源地设置网围栏5㎞，修建堤防80米。</t>
  </si>
  <si>
    <t>吸纳就业入股分红</t>
  </si>
  <si>
    <t>紫阳县2023年国蜂大健康产业有限公司蜂蜜水产业园区基础配套设施项目</t>
  </si>
  <si>
    <t>本次染房沟水源地设置网围栏1715m，王家沟水源地设置网围栏780m</t>
  </si>
  <si>
    <t>染房村</t>
  </si>
  <si>
    <t>紫阳县2023年洄水镇特色农产品交易中心建设项目</t>
  </si>
  <si>
    <t>新建农产品交易中心1个，面积1200平米。</t>
  </si>
  <si>
    <t>通过就业务工、发展产业等方式增加农民收入</t>
  </si>
  <si>
    <t>带动241户953人，人均增收1000万元</t>
  </si>
  <si>
    <t>紫阳县2023年瓦庙镇集体经济产品线上线下展销中心建设项目</t>
  </si>
  <si>
    <t>建设电商展销中心200平方米，配套直播设备购置，新建30立方米冷库1个。</t>
  </si>
  <si>
    <t>新华村</t>
  </si>
  <si>
    <t>拓展产品销售渠道，增加村民收入</t>
  </si>
  <si>
    <t>带动70户220人，人均增收1000元</t>
  </si>
  <si>
    <t>紫阳县2023年汉王镇安五村集体经济产品线上线下展销中心建设项目</t>
  </si>
  <si>
    <t>建设电商展销中心200平方米。</t>
  </si>
  <si>
    <t>安五村</t>
  </si>
  <si>
    <t>带动52户193人，人均增收1000元</t>
  </si>
  <si>
    <t>紫阳县2023年茶产业市级园区基础设施配套提升工程</t>
  </si>
  <si>
    <t>在紫阳县紫阳县和平茶叶现代农业园区等14个市级茶叶现代园区建设单轨运输车34200米。</t>
  </si>
  <si>
    <t>双桥镇、红椿镇、洄水镇、麻柳镇、城关镇、焕古镇、双桥镇、向阳镇</t>
  </si>
  <si>
    <t>和平村、悬鼓村、腊竹村、尚坝村、麻柳村、解放村、盘龙村、大连村、团堡村、染坊村、塘么子沟村、莲花村、</t>
  </si>
  <si>
    <t>通过吸纳临时就业，发展产业、订单收购等方式增加农民收入</t>
  </si>
  <si>
    <t>带动1500户4500人受益，人均增收1500元。</t>
  </si>
  <si>
    <t>紫阳县2023年畜牧兽医中心兽医实验室建设项目</t>
  </si>
  <si>
    <t>1、基础设施：新建或选购县级兽医实验室用房250平方米，用做解剖室、接样室、样品保存室、血清检测室、病原学检测室、洗涤消毒室、档案室等七大功能区。2、仪器设备：购置酶标仪、自动洗板机、微量震荡器、生物安全柜、普通离心机、生物显微镜、恒温培养箱、纯水仪、酸度计、高压灭菌器、普通冰箱、冰柜、恒温水浴锅、干热灭菌器、通风橱、电子天平（1/千）、多道移液器、单道移液器等。</t>
  </si>
  <si>
    <t>通过兽医实验室改善，有效提升预防畜禽疫病防控</t>
  </si>
  <si>
    <t>通过实施兽医实验室工程，60000人受益</t>
  </si>
  <si>
    <t>紫阳县2023年富硒茶地理标志农产品保护工程项目</t>
  </si>
  <si>
    <t>1、产品提升设备采购。采购农残快速检测仪15套、绿茶审评器具15套、红茶审评用具15套、代用茶审评用具15套、干评台15个、湿评台15套、追溯标签40万枚、打码机10台。2、茶叶质量检测服务。茶叶质量检测50批次第三方服务。3、茶品牌建设。（1）完成区域公用品牌形象体系创塑（包含3种不同角度品牌主形象备选设计方案，及释义），在紫阳富硒茶叶交易市场或公共场所，设立紫阳富硒茶地理标志文化展示牌；（2）完成一部3分钟紫阳富硒茶农产品地理标志宣传片拍摄，并剪辑5秒钟、15秒钟、30秒钟短片；（3）联合国内线上主流媒体，利用新闻稿件形式定向投放，依据媒体层次分层推动，投放CCTV-17农业农村频道5秒广告，连续7天广告。（4）围绕紫阳富硒茶整合产品资源入驻京东等电商平台。搭建自媒体互动矩阵，开通抖音、快手账号、选“紫阳富硒茶”，全面进行宣传推广；（5）制定《紫阳富硒茶区域公用品牌授权使用管理办法》、《紫阳富硒茶区域公用品牌准入标准》、《紫阳富硒茶区域公用品牌品控管理机制》制度，编制从育苗到生产加工过程的培训资料一套，印制3000册，印制生产过程记录模板1500册，培训600人次，追溯物联网设备安装12套等。4、展会推广。组织紫阳富硒茶用标企业参加农交会、绿博会、地理标志保护工程产区行等活动3次以上。5、机械设备采购。采购背负式多功能锄草机100台、茶树修剪机200台、茶树用有机肥料400吨、黄板7万张。6、标志牌建设。安装富硒茶地理标志农产品保护工程标志牌5块。7、企业培育。培育2家产品年销售额2000万元以上的茶叶经营主体，紫阳县关南春茶叶产业发展有限公司更新添置茶叶色选机、安装多功能萎凋储青房等设施设备、紫阳县秦硒生态农业发展有限公司更新添置香茶炒制机、圆筛机、抖筛机、风选机等设施设备。</t>
  </si>
  <si>
    <t>通过提升品牌质量，增加农民收入</t>
  </si>
  <si>
    <t>通过实施地理标志工程，700户2100人受益</t>
  </si>
  <si>
    <t>紫阳县2023年壮大村集体5G虚拟运营商合作项目</t>
  </si>
  <si>
    <t>108个村集体股份经济合作社与联通公司合股建设5G宽带。</t>
  </si>
  <si>
    <t>城关镇   
蒿坪镇
向阳镇
洞河镇
洄水镇
红椿镇
高滩镇
毛坝镇
东木镇
界岭镇
焕古镇
麻柳镇
双安镇
双桥镇
瓦庙镇</t>
  </si>
  <si>
    <t>城关镇新桃村、楠木村、天星村、西门河村、大力滩村、双坪村、塘么子沟村、全安村，蒿坪镇双胜村、全兴村、森林村、双星社区、平川村、金竹村、东关村，向阳镇院墙村、悬鼓村、芭蕉村、鸡鸣村、江河村、天生桥村、显钟村、营梁村、钟林村，止凤村、月池村，洞河镇红岩村、小红光村、楸园村、田榜村、云峰村、马家庄村、石家村、联丰村、菜园村、香炉村、洞河村、前河村，洄水镇团堡村、连桥村、联沟村、庙沟村、小河村、端垭村、桦栎村，高桥镇权河村、兰草村、裴坝村、铁佛村、何家堡村，红椿镇纪家沟村、盘龙村、七里村、白兔村、尚坝村、高滩镇龙湾村、白鹤村、百坝村、万兴村、双柳村、两河村、岩峰村、红庙村、蓼坝村、关庙村、牌楼村、文台村、天桥村、八庙村，毛坝镇染沟村、温家坪村、双新村、腰庄村、观音村、竹山村、核桃坪村、干沙村，东木镇关庙村、燎原村、军农村、月桂村、柏杨村、三官堂村、木王村、麦坪村，界岭镇双明村、松树村、金狮村、麻园村、双泉村、班桃村焕古镇焕古村、黑龙村、金塘村，麻柳镇麻柳村，双安镇珍珠村、桐安村、沔峪河村、四合村、三元村、双河口村，双桥镇六河村、东垭村、莲花村、双河村、四坪村，瓦庙镇新民村、新光村。</t>
  </si>
  <si>
    <t>通过“党建引领、数字赋能”，建设“数字乡村”平台，每村发展用户100户以上，安装平安乡村监控摄像头50个以上。</t>
  </si>
  <si>
    <t>带动108个村，平均每个村集体经济增收5万元</t>
  </si>
  <si>
    <t>紫阳县2023年数字物流园建设项目（一期）</t>
  </si>
  <si>
    <t>新建物流运仓库23087㎡、交易集散中心4515㎡、综合服务配套用房7220㎡，配建绿化、亮化、排水、排污等工程。</t>
  </si>
  <si>
    <t>硒谷园区</t>
  </si>
  <si>
    <t>带动农村剩余劳动力转移就业，带动技术、农资、运输等行业发展</t>
  </si>
  <si>
    <t>完善紫阳县物流基础设施体系，疏通农产品进城、消费品下乡供需渠道</t>
  </si>
  <si>
    <t>紫阳县2023年农业防灾减灾预警信息系统建设项目</t>
  </si>
  <si>
    <t>新建雷达天线铁塔20 米、雷达 机房方舱 10 ㎡、进站道路 3km，架设专用变压器 1 台、供电线路 3000 米、专用网络通信线 2000 米，建围墙 200 米，配置防灾减 灾指挥平台 1 套，安装到户视频监控 5226 个。</t>
  </si>
  <si>
    <t>通过带动农户务工方式增加农民收入</t>
  </si>
  <si>
    <t>提升紫阳县气象灾害防御、生态环境保护、交通运输、气象资源开发利用等各方面对气象服务的能力。</t>
  </si>
  <si>
    <t>紫阳县2023年茶产业链区域公共品牌打造项目（一期）</t>
  </si>
  <si>
    <t>打造京东农场高品质数字化基地，基地产品作为“拳头产品”聚焦宣传，以拳头产品带动“紫阳富硒茶”品牌宣传，逐步建立打造“紫阳富硒茶”的高品质品牌形象。通过联名背书、品牌体系建设、品牌专属形象设计、VI视觉形象设计、产品发布、媒体宣传等方式，结合京东618年中大促/双11大促/年货节大促营销节点，充分利用京东商城营销能力，通过AI大数据和用户画像分析，为紫阳茶产品量身定制线上线下营销推广计划，包括不限于开屏广告、banner位、秒杀、专题；直播、网红直播及带货；抖音快手等特色短视频营销；微信、微博、小红书等优质美食种草；优秀社群CPS带货；异业跨界等多种整合营销手段和方式，全渠道全链条促进紫阳茶区域公共品牌建设及推广，助力产品销售提升。</t>
  </si>
  <si>
    <t>通过实施品牌打造项目，1000户3000人受益</t>
  </si>
  <si>
    <t>紫阳县2023年茶产业高质量发展五年规划编制项目</t>
  </si>
  <si>
    <t>启动五年规划，结合紫阳县实际情况，组织行业专家，按照紫阳县“十四五”规划的总体部署，研究编制《紫阳县茶产业高质量发展五年规划方案（2022-2026年）》</t>
  </si>
  <si>
    <t>为紫阳茶产业发展确定方向，推动紫阳县茶产业转型升级，进一步夯实茶产业作为紫阳县乡村振兴首位产业地位。</t>
  </si>
  <si>
    <t>提升地方资源发掘与利用、品种改良、产业基地建设、加工体系提升、品牌塑造与市场拓展、“三茶”（茶文化、茶产业、茶科技）统筹发展</t>
  </si>
  <si>
    <t>紫阳县2023年经营主体茶园管护奖补</t>
  </si>
  <si>
    <t>紫阳县西引力生态富硒茶业合作社等102家经营主体茶园管护20000亩奖补</t>
  </si>
  <si>
    <t>通过带动农户务工、发展产业、订单收购等方式增加农民收入</t>
  </si>
  <si>
    <t>1769户7076人受益</t>
  </si>
  <si>
    <t>紫阳县2023年经营主体新建实体店销售奖补</t>
  </si>
  <si>
    <t>紫阳县大石沟茶叶专业合作社等经营主体新建县市级实体店38家、省会城市新建实体店25、县内开办实体店22个、县级开办实体店6家奖补</t>
  </si>
  <si>
    <t>通过带动农户发展产业、订单收购等方式增加农民收入</t>
  </si>
  <si>
    <t>798户3192户受益</t>
  </si>
  <si>
    <t>紫阳县2023年经营主体撂荒茶园改造奖补</t>
  </si>
  <si>
    <t>紫阳县火石垭养殖专业合作社等57个经营主体撂荒茶园改造4000亩奖补</t>
  </si>
  <si>
    <t>810户3240人受益</t>
  </si>
  <si>
    <t>紫阳县2023年经营主体新（扩）建茶叶加工厂房奖补</t>
  </si>
  <si>
    <t>紫阳县张治军种植家庭农场等18家经营主体，新（扩）建茶叶加工厂房11033平方米、购置茶叶加工机械设备奖补</t>
  </si>
  <si>
    <t>通过带动农户务工等方式增加农民收入</t>
  </si>
  <si>
    <t>229户916人受益</t>
  </si>
  <si>
    <t>紫阳县2023年经营主体品牌认证奖补</t>
  </si>
  <si>
    <t>紫阳县张治军种植家庭农场等19个经营主体获得SC认证、绿色食品8个认证绿色食品8个、建可视化追溯系统2个奖补</t>
  </si>
  <si>
    <t>388户1552人受益</t>
  </si>
  <si>
    <t>紫阳县2023年经营主体线上销售奖补</t>
  </si>
  <si>
    <t>紫阳山水生态茶厂等33家经营主体线上销售物流费3474987元奖补</t>
  </si>
  <si>
    <t>通过农产品收购等方式增加农户收入</t>
  </si>
  <si>
    <t>63户252人受益</t>
  </si>
  <si>
    <t>紫阳县2023年经营主体网店开办奖补</t>
  </si>
  <si>
    <t>紫阳山水生态茶厂等29家经营主体开办网店投资5336400元奖补</t>
  </si>
  <si>
    <t>1040户4160人受益</t>
  </si>
  <si>
    <t>紫阳县2023年经营主体茶网蝽防治奖补</t>
  </si>
  <si>
    <t>紫阳县红椿镇尚坝村股份经济合作社等48家经营主体防治茶网蝽面积42166.7亩奖补</t>
  </si>
  <si>
    <t>通过带动农户务工方式增加农户收入</t>
  </si>
  <si>
    <t>1069户4276人受益</t>
  </si>
  <si>
    <t>紫阳县2023年经营主体现代农业园区奖补</t>
  </si>
  <si>
    <t>紫阳县淘韵茶叶专业合作社等34个经营主体创建县级农业园区肩部</t>
  </si>
  <si>
    <t>通过流转、带动农民务工等方式增加农户收入</t>
  </si>
  <si>
    <t>1020户3060人受益</t>
  </si>
  <si>
    <t>紫阳县2023年经营主体地方特色品牌培育奖补</t>
  </si>
  <si>
    <t>紫阳县红椿镇盘龙茶叶专业合作社等4家经营主体地方特色品牌培育5个奖补</t>
  </si>
  <si>
    <t>170户680人受益</t>
  </si>
  <si>
    <t>紫阳县2023年经营主体示范合作社建设奖补</t>
  </si>
  <si>
    <t>紫阳县红椿镇盘龙茶叶专业合作社等4家经营主体创建省级示范合作社、创建市级示范合作社2个奖补</t>
  </si>
  <si>
    <t>240户907人受益</t>
  </si>
  <si>
    <t>紫阳县2023年经营主体SC茶企提升奖补</t>
  </si>
  <si>
    <t>紫阳县紫硒园天然富硒茶业有限公司等19家经营主体购置茶叶加工机械设备5601840元、改造提升厂房面积11507㎡奖补</t>
  </si>
  <si>
    <t>613户2452人受益</t>
  </si>
  <si>
    <t>紫阳县2023年经营主体标准引用奖补</t>
  </si>
  <si>
    <t>陕西紫阳春富硒茶业有限公司等23家经营主体制定企业标准51个、获得有机食品认证9个、1个企业标准被地方标准引用奖补</t>
  </si>
  <si>
    <t>855户3420人受益</t>
  </si>
  <si>
    <t>紫阳县2023年经营主体龙头企业培育奖补</t>
  </si>
  <si>
    <t>陕西隆浒原生态农业开发有限公司等6家经营主体创建市级龙头企业7个奖补</t>
  </si>
  <si>
    <t>350户1400人受益</t>
  </si>
  <si>
    <t>紫阳县2023年经营主体科研投入奖补</t>
  </si>
  <si>
    <t>紫阳县圣和山农业科技有限公司获得国家新型发明专利3个陕西省紫阳县和平茶厂有限公司、安康闽秦茶业股份有限公司获得国家高新技术企业奖补奖补</t>
  </si>
  <si>
    <t>180户720人受益</t>
  </si>
  <si>
    <t>紫阳县2023年经营主体获得产品质量获奖奖补</t>
  </si>
  <si>
    <t>紫阳县关南春茶叶产业有限公司等9家经营主体获得国家级产品质量奖16个奖补</t>
  </si>
  <si>
    <t>438户1752人受益</t>
  </si>
  <si>
    <t>紫阳县2023年经营主体参展营销奖补</t>
  </si>
  <si>
    <t>紫阳县关南春茶叶产业有限公司等经营主体省内、外产品展销奖补</t>
  </si>
  <si>
    <t>紫阳县2023年经营主体知名品牌创建奖补</t>
  </si>
  <si>
    <t>紫阳县宏锦生态农业发展有限公司获得市级知名品牌1个、紫阳县双硒科技种养农民专业合作社成功创建省级知名品牌1个奖补</t>
  </si>
  <si>
    <t>23户92人受益</t>
  </si>
  <si>
    <t>紫阳县2023年经营主体人才引进奖补</t>
  </si>
  <si>
    <t>陕西蚕宝宝农业科技发展有限公司、紫阳县康硒天茗茶业有限公司引进硕士人才3人、聘请博士人才1个奖励</t>
  </si>
  <si>
    <t>83户332人受益</t>
  </si>
  <si>
    <t>紫阳县2023年经营主体魔芋生产奖补</t>
  </si>
  <si>
    <t>紫阳县兴禾种养殖农民专业合作社等25家经营主体林下繁育种芋2500亩、种植商品芋930亩、林下原种育种面积643亩奖补</t>
  </si>
  <si>
    <t>通过土地流转、带动农户务工等方式增加农民收入</t>
  </si>
  <si>
    <t>398户1592人受益</t>
  </si>
  <si>
    <t>紫阳县2023年经营主体粮油蔬生产奖补</t>
  </si>
  <si>
    <t>紫阳县兴禾种养殖农民专业合作社等51家经营主体粮油蔬种植14000亩、实施85亩设施大棚蔬菜建设、大棚蔬菜110亩110亩及达到市级保供基地奖补奖补</t>
  </si>
  <si>
    <t>781户3124人受益</t>
  </si>
  <si>
    <t>紫阳县2023年经营主体中药材种植奖补</t>
  </si>
  <si>
    <t>紫阳县泽龙生态农业发展有限公司等35家经营主体新建中药材种植基地9969.42亩、收购多年生中药材12320000元、收购并开发利用木本中药材150吨、收购一年生中药材3600000元奖补</t>
  </si>
  <si>
    <t>通过土地流转、带动农户务工等方式增加农户收入</t>
  </si>
  <si>
    <t>262户1048人受益</t>
  </si>
  <si>
    <t>紫阳县2023年经营主体稻田综合种养奖补</t>
  </si>
  <si>
    <t>紫阳县渚域香种养殖农民专业合作社等4家经营主体稻田综合种养288亩奖补</t>
  </si>
  <si>
    <t>34户136人受益</t>
  </si>
  <si>
    <t>紫阳县2023年经营主体烤烟种植奖补</t>
  </si>
  <si>
    <t>紫阳县余德平农林专业合作社等6家经营主体新建烤烟基地1958亩奖补</t>
  </si>
  <si>
    <t>38户152人受益</t>
  </si>
  <si>
    <t>紫阳县2023年经营主体食用菌种植奖补</t>
  </si>
  <si>
    <t>紫阳县焕古镇松河村股份经济合作社等12家经营主体种植土生食用菌195亩、种植料袋食用菌1820000袋、加工并销售食用菌袋1000000袋奖补</t>
  </si>
  <si>
    <t>109户436人受益</t>
  </si>
  <si>
    <t>紫阳县2023年经营主体特色经济林（桃、李、核桃、板栗、花椒、香椿等）建设奖补</t>
  </si>
  <si>
    <t>紫阳县泽地萃生态农业综合开发有限公司等25家经营主体建设特色经济林9370.2亩奖补</t>
  </si>
  <si>
    <t>289户1156人受益</t>
  </si>
  <si>
    <t>紫阳县2023年经营主体特色经济林管护奖补</t>
  </si>
  <si>
    <t>紫阳县李缘丰生态农业综合开发有限公司2家经营主体特色经济林管护8000亩奖补</t>
  </si>
  <si>
    <t>70户280人受益</t>
  </si>
  <si>
    <t>紫阳县2023年经营主体蚕桑生产奖补</t>
  </si>
  <si>
    <t>紫阳县鑫昌现代农业开发有限责任公司等5家经营主体新建桑园899亩、新购置蚕桑加工机械设备20台/套奖补</t>
  </si>
  <si>
    <t>62户248人受益</t>
  </si>
  <si>
    <t>紫阳县2023年经营主体新建二级食用菌种厂奖补</t>
  </si>
  <si>
    <t>紫阳盼盼食用菌开发有限公司、紫阳燎园天然生态农产品专业合作社新建二级食用菌种场面积750㎡奖补</t>
  </si>
  <si>
    <t>麻柳村、燎原村</t>
  </si>
  <si>
    <t>40户160人受益</t>
  </si>
  <si>
    <t>紫阳县2023年经营主体新建食用菌菌棒生产场奖补</t>
  </si>
  <si>
    <t>紫阳盼盼食用菌开发有限公司、紫阳燎园天然生态农产品专业合作社新建食用菌菌棒生产场2个奖补</t>
  </si>
  <si>
    <t>40户161人受益</t>
  </si>
  <si>
    <t>紫阳县2023年经营主体育菇棚建设奖补</t>
  </si>
  <si>
    <t>紫阳盼盼食用菌开发有限公司、紫阳燎园天然生态农产品专业合作社新建镀锌钢管育菇棚14400㎡个奖补</t>
  </si>
  <si>
    <t>麻柳村、月桂村</t>
  </si>
  <si>
    <t>40户162人受益</t>
  </si>
  <si>
    <t>紫阳县2023年经营主体仔猪饲养奖补</t>
  </si>
  <si>
    <t>紫阳县黄德斌种养殖农民专业合作社等经营主体仔猪饲养出售87家55000头奖补</t>
  </si>
  <si>
    <t>752户3008户受益</t>
  </si>
  <si>
    <t>紫阳县2023年经营主体商品猪饲养猪奖补</t>
  </si>
  <si>
    <t>紫阳县顺得隆养殖农民专业合作社等51家经营主体饲养出售商品猪30000头奖补</t>
  </si>
  <si>
    <t>459户1836户受益</t>
  </si>
  <si>
    <t>紫阳县2023年经营主体牛饲养奖补</t>
  </si>
  <si>
    <t>紫阳县沙阳军养殖场等38家经营主体出售商品牛1800头奖补</t>
  </si>
  <si>
    <t>249户996户受益</t>
  </si>
  <si>
    <t>紫阳县2023年经营主体羊饲养奖补</t>
  </si>
  <si>
    <t>紫阳县禹家梁畜牧养殖场等经营主体饲养销售商品羊19000只</t>
  </si>
  <si>
    <t>302户1208户受益</t>
  </si>
  <si>
    <t>紫阳县2023年经营主体禽类养殖奖补</t>
  </si>
  <si>
    <t>紫阳县火石垭养殖专业合作社等27个经营主体出栏商品鸡587000羽、出售商品兔120200只、养殖蛋鸡6000羽奖补</t>
  </si>
  <si>
    <t>150户600人受益</t>
  </si>
  <si>
    <t>紫阳县2023年经营主体新、改扩建圈舍、设备奖补</t>
  </si>
  <si>
    <t>紫阳县曾宝运养殖农民专业合作社等36家经营主体新建、改扩建畜禽圈舍24386㎡、新建羊圈11938㎡、购买限位栏、产床、风机等设备1566台/套奖补</t>
  </si>
  <si>
    <t>527户1640人受益</t>
  </si>
  <si>
    <t>紫阳县2023年经营主体流水池塘养鱼奖补</t>
  </si>
  <si>
    <t>紫阳县团堡生态养鱼专业合作社等8家经营主体新建流水鱼塘97.3亩、新建路基圆池鱼塘17个奖补</t>
  </si>
  <si>
    <t>80户320人受益</t>
  </si>
  <si>
    <t>紫阳县2023年经营主体中蜂养殖以上奖补</t>
  </si>
  <si>
    <t>安康少江蜂产品开发有限公司等8家经营主体繁育出售蜂群7500箱奖补</t>
  </si>
  <si>
    <t>带动农民务工等方式增加农户收入</t>
  </si>
  <si>
    <t>88户352人受益</t>
  </si>
  <si>
    <t>紫阳县2023年经营主体鱼种基地建设奖补</t>
  </si>
  <si>
    <t>紫阳县硒港农业专业合作社建成鱼种基地12亩奖补</t>
  </si>
  <si>
    <t>8户32人受益</t>
  </si>
  <si>
    <t>紫阳县2023年经营主体特种经济动物饲养（鹿、林麝）奖补</t>
  </si>
  <si>
    <t>安康丰渤苑林麝养殖有限公司、紫阳县双桥今扬现代农业特色产业有限公司特种经济动物养殖129只奖补</t>
  </si>
  <si>
    <t>麦坪村、庄房村</t>
  </si>
  <si>
    <t>6户24人受益</t>
  </si>
  <si>
    <t>紫阳县2023年经营主体农产品收购奖补</t>
  </si>
  <si>
    <t>紫阳县洞河镇田榜村股份经济合作社等130家经营主体农产品收购奖补</t>
  </si>
  <si>
    <t>通过订单农业增加农民收入</t>
  </si>
  <si>
    <t>2491户9964人受益</t>
  </si>
  <si>
    <t>紫阳县2023年经营主体特色产业加工奖补</t>
  </si>
  <si>
    <t>紫阳县春萌种养专业合作社等23经营主体新（扩）建特色产业加工厂房13360平方米奖补</t>
  </si>
  <si>
    <t>333户1332人受益</t>
  </si>
  <si>
    <t>紫阳县2023年经营主体农业秸秆等废料利用奖补</t>
  </si>
  <si>
    <t>紫阳县沃农生态农业有限公司等4家经营主体生产青贮饲料9000吨、加工干饲料2760吨奖补</t>
  </si>
  <si>
    <t>紫阳县2023年经营主体粮油产品加工奖补</t>
  </si>
  <si>
    <t>紫阳县秦巴紫硒农业科技有限公司等4家经营主体新购置粮油产品加工机械设备2740000元、新建粮油产品加工厂面积2650㎡奖补</t>
  </si>
  <si>
    <t>123户492人受益</t>
  </si>
  <si>
    <t>紫阳县2023年经营主体野油菜精加工奖补</t>
  </si>
  <si>
    <t>紫阳县健荣富硒食品有限公司新购进野油菜加工机械设备35台/套</t>
  </si>
  <si>
    <t>3户12人受益</t>
  </si>
  <si>
    <t>紫阳县2023年经营主体撂荒地治理奖补</t>
  </si>
  <si>
    <t>紫阳县兴禾种养殖农民专业合作社等51家经营主体流转撂荒地发展粮油6700亩奖补</t>
  </si>
  <si>
    <t>490户1960人受益</t>
  </si>
  <si>
    <t>紫阳县2023年经营主体土地流转奖补</t>
  </si>
  <si>
    <t>紫阳县祥强农业专业合作社等62家经营主体流转土地奖补</t>
  </si>
  <si>
    <t>通过土地流转方式增加农民收入</t>
  </si>
  <si>
    <t>488户1952人受益</t>
  </si>
  <si>
    <t>紫阳县2023年经营主体爱心菜园奖补</t>
  </si>
  <si>
    <t>紫阳县红椿镇尚坝村股份经济合作社等4家经营主体流转土地159.2亩奖补</t>
  </si>
  <si>
    <t>通过流转费用方式增加农户收入</t>
  </si>
  <si>
    <t>12户48人受益</t>
  </si>
  <si>
    <t>紫阳县2023年经营主体社会化服务奖补</t>
  </si>
  <si>
    <t>紫阳县余德平农林专业合作社等9家经营主体社会化服务病虫害防治面积4730亩、开展茶园管理有偿服务奖补</t>
  </si>
  <si>
    <t>带动农民务工、提高产量等方式增加农户收入</t>
  </si>
  <si>
    <t>139户556人受益</t>
  </si>
  <si>
    <t>紫阳县2023年经营主体航母园区建设奖补</t>
  </si>
  <si>
    <t>5家经营主体创建市级航母园区2个、创建县级航母园区10个奖补</t>
  </si>
  <si>
    <t>420户1214人受益</t>
  </si>
  <si>
    <t>紫阳县2023年经营主体示范家庭农场奖补</t>
  </si>
  <si>
    <t>经营主体创建市级家庭农场4个奖补</t>
  </si>
  <si>
    <t>20户59人受益</t>
  </si>
  <si>
    <t>紫阳县2023年经营主体技术培训奖补</t>
  </si>
  <si>
    <t>紫阳县绕溪富硒核桃专业合作社等18家组织农民培训7728人、高素质农民认证11个、杨国俊等469人参加参加技术培训，认定为产业致富带头人，并颁发证书人才培育3人并在本公司上班奖补</t>
  </si>
  <si>
    <t>231户924人受益</t>
  </si>
  <si>
    <t>紫阳县2023年经营主体产业示范基地（示范园）奖补</t>
  </si>
  <si>
    <t>紫阳县本是山货电子商务有限公司等4家经营主体获得市级产业示范基地（示范园）3个、省级产业示范基地（示范园）1个奖补</t>
  </si>
  <si>
    <t>紫阳县2023年村集体壮大村集体经济上奖补</t>
  </si>
  <si>
    <t>紫阳县汉王镇兴塘村股份经济合作社等9家集体经济合作社创收30万元以上共计创收4271000元奖补</t>
  </si>
  <si>
    <t>53户212人受益</t>
  </si>
  <si>
    <t>紫阳县2023年“三类人群”产业到户奖补</t>
  </si>
  <si>
    <t>全县“三类人群”发展特色种植和养殖业进行奖补，促进三类人群发展产业的积极性，实现稳定增收，巩固脱贫成果。</t>
  </si>
  <si>
    <t>通过奖补鼓励发展产业增加收入</t>
  </si>
  <si>
    <t>5000户15000人受益</t>
  </si>
  <si>
    <t>紫阳县2023年大豆玉米复合种植到户奖补</t>
  </si>
  <si>
    <t>全县所有农户按照技术规范种植大豆或大豆玉米复合种植1亩以上。</t>
  </si>
  <si>
    <t>23000户39000人受益</t>
  </si>
  <si>
    <t>紫阳县2023年万立富硒魔芋发展有限公司等3家经营主体改扩建魔芋加工厂及购置加工奖补</t>
  </si>
  <si>
    <t>改扩建魔芋厂房3000平方米，魔芋精粉加工线2条，魔芋预加工食品生产线2条，配套购置生产设备，建设配套的加工辅助用房500平方米。</t>
  </si>
  <si>
    <t>洄水镇、高滩镇、瓦庙镇</t>
  </si>
  <si>
    <t>洄水镇连桥村、向阳镇悬鼓村、高滩镇高滩村</t>
  </si>
  <si>
    <t>通过带动农民务工等方式增加农户收入</t>
  </si>
  <si>
    <t>通过务工带动110人增收致富，人均年增收1500元。</t>
  </si>
  <si>
    <t>紫阳县2023年蒿坪村茶叶产业园区排洪沟治理项目</t>
  </si>
  <si>
    <t>窑湾新建排洪沟450米、排污管900米，邝家锅厂建排洪沟250米排污管250米。</t>
  </si>
  <si>
    <t>改善农村环境</t>
  </si>
  <si>
    <t>246户1085人受益</t>
  </si>
  <si>
    <t>城关镇新田村壮大集体农旅融合项目项目</t>
  </si>
  <si>
    <t>流转土地12亩新建草莓观光园，村集体新办农家乐一家（购置利用土胚房200平方米、改造房屋200平方米），配套附属设施等工程。</t>
  </si>
  <si>
    <t>新田村</t>
  </si>
  <si>
    <t>通过租赁、用工、销售加工农产品等方式增加农户收入</t>
  </si>
  <si>
    <t>村集体每年增收50万元，户均增收1500元。</t>
  </si>
  <si>
    <t>紫阳县2023年城关镇新田村茶旅融合项目</t>
  </si>
  <si>
    <t>修建旅游人行步道1.4公里，宽1.5米。</t>
  </si>
  <si>
    <t>紫阳县文旅广电局</t>
  </si>
  <si>
    <t>乌胜鸿</t>
  </si>
  <si>
    <t>通过茶旅融合，发展乡村旅游产业，带动游客来茶园观光，增加茶园旅游收入和茶叶销售收入，并可做为产业道路配套使用。</t>
  </si>
  <si>
    <t>项目建成后，通过茶园观光增加旅游收入和茶叶销售收入，可带动受益户30户以上，户均年综合收入增加2000元以上。</t>
  </si>
  <si>
    <t>紫阳县2023年城关镇青中村乡村旅游产业道路</t>
  </si>
  <si>
    <t>修建旅游人行步道1.2公里，宽1.5米。</t>
  </si>
  <si>
    <t>青中村</t>
  </si>
  <si>
    <t>通过发展乡村旅游产业，带动游客来青中观光，增加乡村旅游收入和农产品销售收入，并可做为产业道路配套使用。</t>
  </si>
  <si>
    <t>项目建成后，通过茶园观光增加旅游收入和茶叶销售收入，可带动受益户15户以上，户均年综合收入增加1500元以上。</t>
  </si>
  <si>
    <t>二、就业项目</t>
  </si>
  <si>
    <t>1、外出务工补助</t>
  </si>
  <si>
    <t>紫阳县2023年脱贫劳动力跨县就业一次性交通补助</t>
  </si>
  <si>
    <t>对当年跨县转移就业的脱贫劳动力（含监测帮扶对象劳动力）给予一次性交通补助，其中省外务工补贴500元、省内务工补贴300元，由补助对象自主申报。按照“村级受理初审、镇级审核公示、县级复核兑付”的程序进行政策落实。</t>
  </si>
  <si>
    <t>通过财政衔接金给予跨县转移就业一次性交通补助，减轻脱贫劳动力外出务工就业成本，促进劳务增收。</t>
  </si>
  <si>
    <t>全年脱贫劳动力（含监测帮扶劳动力）跨县外出务工不少于4.3万人。</t>
  </si>
  <si>
    <t>三、公益岗位</t>
  </si>
  <si>
    <t>紫阳县2023年护路员公益岗位项目</t>
  </si>
  <si>
    <t>聘用1525人脱贫劳动力用于护路员公益岗位</t>
  </si>
  <si>
    <t>通过公益性岗位促进脱贫劳动力稳定就业</t>
  </si>
  <si>
    <t>通过开发公益性岗位，受益脱贫人口1525人，通过就业促进增收。</t>
  </si>
  <si>
    <t>四、教育扶贫</t>
  </si>
  <si>
    <t>1、享受雨露计划职业教育补助</t>
  </si>
  <si>
    <t>紫阳县2023年雨露计划中高职学生资助</t>
  </si>
  <si>
    <t>已脱贫家庭中高职学生雨露计划资助</t>
  </si>
  <si>
    <t>通过资助，保障已脱贫人口学生就学。</t>
  </si>
  <si>
    <t>解决已脱贫人口家庭中高职学生入学困难，助力家庭增收。</t>
  </si>
  <si>
    <t>2、贫困村创业致富带头人创业培训</t>
  </si>
  <si>
    <t>紫阳县2023年乡土人才及创业致富带头人创业培训</t>
  </si>
  <si>
    <t>乡土人才、创业致富带头人培训2000人</t>
  </si>
  <si>
    <t>通过培训乡土人才、村级致富带头人，带动农户发展产业增收</t>
  </si>
  <si>
    <t>培训乡土人才、村级致富带头人，发展优势产业带动农户增收</t>
  </si>
  <si>
    <t>五、金融扶贫</t>
  </si>
  <si>
    <t>1、扶贫小额信贷</t>
  </si>
  <si>
    <t>紫阳县2023年脱贫人口小额贷款贴息</t>
  </si>
  <si>
    <t>已脱贫人口、边缘户小额贷款财政资金给予贴息</t>
  </si>
  <si>
    <t>为农村产业发展提供金融服务</t>
  </si>
  <si>
    <t>已脱贫人口、边缘户发展产业贷款财政贴息增收</t>
  </si>
  <si>
    <t>2、扶贫龙头企业合作社等经营主体贴息</t>
  </si>
  <si>
    <t>紫阳县2023年联农带农市场经营主体贷款贴息</t>
  </si>
  <si>
    <t>200家带贫市场经营主体发展产业带动农户增收，在发展过程中用于发展产业的贷款财政资金给予基准利率进行贴息</t>
  </si>
  <si>
    <t>龙头企业发展产业带动农户增收</t>
  </si>
  <si>
    <t>龙头企业发展优势产业带动2530已脱贫户增收，财政资金给予贷款贴息</t>
  </si>
  <si>
    <t>3、扶贫小额信贷风险补偿金</t>
  </si>
  <si>
    <t>紫阳县2023年小额信贷风险补偿金</t>
  </si>
  <si>
    <t>对全县建档立卡脱贫户及边缘户发展产业的小额信贷进行风险补偿措施的专项资金。</t>
  </si>
  <si>
    <t>为脱贫户及边缘户产业发展提供金融服务</t>
  </si>
  <si>
    <t>脱贫户及边缘户发展产业贷款财政贴息增收</t>
  </si>
  <si>
    <t>4、其他</t>
  </si>
  <si>
    <t>紫阳县2023年互助资金占用费补贴</t>
  </si>
  <si>
    <t>已脱贫人口发展产业在村互助资金协会借款，财政资金给予占用费补贴</t>
  </si>
  <si>
    <t>带动农户发展产业增收</t>
  </si>
  <si>
    <t>已脱贫人口发展产业互助资金借款，财政补贴占用费贴息</t>
  </si>
  <si>
    <t>六、生活条件改善</t>
  </si>
  <si>
    <t>1、解决安全饮水</t>
  </si>
  <si>
    <t>紫阳县2023年汉王镇汉城村供水修复工程</t>
  </si>
  <si>
    <t>（1）恢复改造汉江取水口1处；（2）因灾更换供水水毁管道700m，其中φ90PE管500m，φ75PE管100m，φ32PE管100m。</t>
  </si>
  <si>
    <t>汉城村</t>
  </si>
  <si>
    <t>改善基础条件，保障群众安全用水</t>
  </si>
  <si>
    <t>732户2560人受益</t>
  </si>
  <si>
    <t>紫阳县2023年汉王镇农安村供水修复工程</t>
  </si>
  <si>
    <t>（1）恢复重建农安村汉江取水口1处；（2）更换DN100无缝焊接钢管（壁厚8mm）100m，更换DN80无缝焊接钢管（壁厚8mm）100m；（3）第一次因灾更换管道（只计管材费）290m，其中φ110PE管90m，φ90PE管100m，φ75PE管100m；（4）第二次因灾更换管道4970m， 其中φ110PE管100m，φ90PE管100m，φ75PE管720m，φ63PE管600m，φ50PE管600m，φ40PE管750m，φ32PE管900m，φ25PE管600m，φ20PE管600m；（4）更换自动化控制系统1套（含3个液位计）；（5）更换分水池浮球阀10个，其中人饮分水池7个，灌溉分水池3个。</t>
  </si>
  <si>
    <t>解决242人饮水安全，直接受益55户192 人</t>
  </si>
  <si>
    <t>紫阳县2023年向阳镇钟林村钟林沟沟道治理项目</t>
  </si>
  <si>
    <t>建设高4.2米重力式挡土墙200米，回填及夯实。</t>
  </si>
  <si>
    <t>项目建设过程中吸纳农户就业，增加农户零星务工收入。</t>
  </si>
  <si>
    <t>目标1：建设高4.2米重力式挡土墙200米，回填及夯实。目标2：完善防洪基础设施，保障人居、产业免受洪水危害。</t>
  </si>
  <si>
    <t>紫阳县2023年焕古镇焕古村供水管道改造工程</t>
  </si>
  <si>
    <t>Φ160管道5500米，Φ75管道450米</t>
  </si>
  <si>
    <t>提升人居环境，完善基础设施，保障饮水安全</t>
  </si>
  <si>
    <t>256户723人受益</t>
  </si>
  <si>
    <t>紫阳县2023年汉王镇五郎坪村饮水安全巩固提升工程</t>
  </si>
  <si>
    <t>五郎坪村2.3组饮水改造φ63管道5000米；</t>
  </si>
  <si>
    <t>五郎坪村</t>
  </si>
  <si>
    <t>巩固提升2418人饮水安全，直接受益200户753人</t>
  </si>
  <si>
    <t>紫阳县2023年汉王镇农安村饮水安全巩固提升工程</t>
  </si>
  <si>
    <t>新建集水井1座，蓄水池1座，配套输水管网1000米</t>
  </si>
  <si>
    <t>巩固提升262   人饮水安全，直接受益25户92  人</t>
  </si>
  <si>
    <t>紫阳县2023年汉王镇汉城村饮水安全巩固提升工程</t>
  </si>
  <si>
    <r>
      <rPr>
        <sz val="10"/>
        <rFont val="仿宋_GB2312"/>
        <charset val="134"/>
      </rPr>
      <t>六组新建拦水坝一处，蓄水池30m</t>
    </r>
    <r>
      <rPr>
        <sz val="10"/>
        <rFont val="宋体"/>
        <charset val="134"/>
      </rPr>
      <t>³</t>
    </r>
    <r>
      <rPr>
        <sz val="10"/>
        <rFont val="仿宋_GB2312"/>
        <charset val="134"/>
      </rPr>
      <t>，配水管网1500米，八组新建10m</t>
    </r>
    <r>
      <rPr>
        <sz val="10"/>
        <rFont val="宋体"/>
        <charset val="134"/>
      </rPr>
      <t>³</t>
    </r>
    <r>
      <rPr>
        <sz val="10"/>
        <rFont val="仿宋_GB2312"/>
        <charset val="134"/>
      </rPr>
      <t>蓄水池，阀门井3个，减压阀1个，配套1200配水管网，650米φ20入户管道。水表150块水表。</t>
    </r>
  </si>
  <si>
    <t>巩固提升207   人饮水安全，直接受益14户56  人</t>
  </si>
  <si>
    <t>紫阳县2023年汉王镇兴塘村联村供水巩固提升工程</t>
  </si>
  <si>
    <t>取水枢纽1座，蓄水池1座，配套输水管道1000米</t>
  </si>
  <si>
    <t>兴塘村</t>
  </si>
  <si>
    <t>巩固提升1326   人饮水安全，直接受益125户  386人</t>
  </si>
  <si>
    <t>紫阳县2023年双安镇三元村别盖子饮水修复工程</t>
  </si>
  <si>
    <t>（1）5组新建引水低坝1座；（2）3组加固改造引水低坝1座，更换王家梁φ40PE管1100m。</t>
  </si>
  <si>
    <t>三元村</t>
  </si>
  <si>
    <t>巩固提升188   人饮水安全，直接受益21户97  人</t>
  </si>
  <si>
    <t>紫阳县2023年双安镇四合村1、2、4组饮水巩固提升工程项目</t>
  </si>
  <si>
    <t>1组新建拦水坝1座，新建集水井1座，Φ63PE管300米；2组修复拦水坝1座，集水井修复1座，Φ32PE管500米；4组新增水源1处</t>
  </si>
  <si>
    <t>四合村</t>
  </si>
  <si>
    <t>巩固提升553   人饮水安全，直接受益82户323  人</t>
  </si>
  <si>
    <t>紫阳县2023年双安镇廖家河村碾子坪、阴坡扁饮水工程</t>
  </si>
  <si>
    <t>碾子坪引水低坝清淤及加固改造,坝后砼包裹管道20m；边家湾大蓄水池加固改造，更换φ50PE管150m；阴坡扁新建集水井1座，50m3蓄水池1座，安装缓释消毒设备1套；（2）铺设输配水管道3500m。</t>
  </si>
  <si>
    <t>巩固提升897   人饮水安全，直接受益123户  447人</t>
  </si>
  <si>
    <t>紫阳县2023年双镇白马村饮水水毁修复工程</t>
  </si>
  <si>
    <t>白马村三组、八组、七组拦水坝修复3座；白马5组蓄水池防渗处理1座；白马2组管网更换500米。白马六组饮水工程新增1处，100立方米蓄水池1座。</t>
  </si>
  <si>
    <t>巩固提升1024   人饮水安全，直接受益137户  463人</t>
  </si>
  <si>
    <t>紫阳县2023年双安镇闹河村3、5组饮水安全巩固提升工程</t>
  </si>
  <si>
    <t>（1）谢家湾供水改造工程：新建集水井1座，铺设φ25PE管400m，更换φ50PE管200m；（2）瓦屋供水改造工程：更换φ32PE管500m，φ40PE管200m，更换DN50闸阀1个</t>
  </si>
  <si>
    <t>巩固提升431   人饮水安全，直接受益66户231  人</t>
  </si>
  <si>
    <t>紫阳县2023年高滩镇白鹤村2组饮水安全巩固提升工程</t>
  </si>
  <si>
    <r>
      <rPr>
        <sz val="10"/>
        <rFont val="仿宋_GB2312"/>
        <charset val="134"/>
      </rPr>
      <t>新建50m</t>
    </r>
    <r>
      <rPr>
        <sz val="10"/>
        <rFont val="宋体"/>
        <charset val="134"/>
      </rPr>
      <t>³</t>
    </r>
    <r>
      <rPr>
        <sz val="10"/>
        <rFont val="仿宋_GB2312"/>
        <charset val="134"/>
      </rPr>
      <t>蓄水池1座，过滤池各1座（2组人神沟），φ50输水管400m。</t>
    </r>
  </si>
  <si>
    <t>白鹤村</t>
  </si>
  <si>
    <t>巩固提升300   人饮水安全，直接受益80户300  人</t>
  </si>
  <si>
    <t>紫阳县2023年高滩镇朝阳村5、8、11、12组饮水水毁修复工程</t>
  </si>
  <si>
    <t>朝阳村（5组、8组、11组、12组）拦水坝损毁重建及关亚子2号饮水工程泥石流损毁主管道800米及农户到户Φ20管道1000米。</t>
  </si>
  <si>
    <t>朝阳村</t>
  </si>
  <si>
    <t>巩固提升767   人饮水安全，直接受益36户134  人</t>
  </si>
  <si>
    <t xml:space="preserve"> 紫阳县2023年高滩镇大坝村2组饮水安全巩固提升工程</t>
  </si>
  <si>
    <r>
      <rPr>
        <sz val="10"/>
        <rFont val="仿宋_GB2312"/>
        <charset val="134"/>
      </rPr>
      <t>更换φ90配管道3000米，新建4m</t>
    </r>
    <r>
      <rPr>
        <sz val="10"/>
        <rFont val="宋体"/>
        <charset val="134"/>
      </rPr>
      <t>³</t>
    </r>
    <r>
      <rPr>
        <sz val="10"/>
        <rFont val="仿宋_GB2312"/>
        <charset val="134"/>
      </rPr>
      <t>过滤池一座。（天桥）φ32管道4000米，φ20管道2000米。</t>
    </r>
  </si>
  <si>
    <t>大坝村</t>
  </si>
  <si>
    <t>巩固提升163   人饮水安全，直接受益43户163  人</t>
  </si>
  <si>
    <t>紫阳县2023年高滩镇关庙村1、4、5组饮水安全巩固提升工程</t>
  </si>
  <si>
    <r>
      <rPr>
        <sz val="10"/>
        <rFont val="仿宋_GB2312"/>
        <charset val="134"/>
      </rPr>
      <t>1、4、5组增加φ75配水管240m。2组增加20方过滤蓄水池1座，维修20方蓄水池1座。新建长6m、高1.5m拦水坝1座。铺设φ50输水管2200m；一组阮家沟新建4m</t>
    </r>
    <r>
      <rPr>
        <sz val="10"/>
        <rFont val="宋体"/>
        <charset val="134"/>
      </rPr>
      <t>³</t>
    </r>
    <r>
      <rPr>
        <sz val="10"/>
        <rFont val="仿宋_GB2312"/>
        <charset val="134"/>
      </rPr>
      <t>过滤池1座，四组程家湾新建5m</t>
    </r>
    <r>
      <rPr>
        <sz val="10"/>
        <rFont val="宋体"/>
        <charset val="134"/>
      </rPr>
      <t>³</t>
    </r>
    <r>
      <rPr>
        <sz val="10"/>
        <rFont val="仿宋_GB2312"/>
        <charset val="134"/>
      </rPr>
      <t>过滤池1座</t>
    </r>
  </si>
  <si>
    <t>巩固提升494   人饮水安全，直接受益109户  446人</t>
  </si>
  <si>
    <t>紫阳县2023年紫阳县高滩镇蓼坝4组饮水安全巩固提升项目</t>
  </si>
  <si>
    <r>
      <rPr>
        <sz val="10"/>
        <rFont val="仿宋_GB2312"/>
        <charset val="134"/>
      </rPr>
      <t>新建50m</t>
    </r>
    <r>
      <rPr>
        <sz val="10"/>
        <rFont val="宋体"/>
        <charset val="134"/>
      </rPr>
      <t>³</t>
    </r>
    <r>
      <rPr>
        <sz val="10"/>
        <rFont val="仿宋_GB2312"/>
        <charset val="134"/>
      </rPr>
      <t>蓄水池1座，Φ50管道3000米</t>
    </r>
  </si>
  <si>
    <t>蓼坝村</t>
  </si>
  <si>
    <t>巩固提升1068   人饮水安全，直接受益187 户  702人</t>
  </si>
  <si>
    <t>紫阳县2023年高滩镇万兴村6、9组饮水安全巩固提升工程</t>
  </si>
  <si>
    <r>
      <rPr>
        <sz val="10"/>
        <rFont val="仿宋_GB2312"/>
        <charset val="134"/>
      </rPr>
      <t>9组新建5m</t>
    </r>
    <r>
      <rPr>
        <sz val="10"/>
        <rFont val="宋体"/>
        <charset val="134"/>
      </rPr>
      <t>³</t>
    </r>
    <r>
      <rPr>
        <sz val="10"/>
        <rFont val="仿宋_GB2312"/>
        <charset val="134"/>
      </rPr>
      <t>沉沙池1座，30m</t>
    </r>
    <r>
      <rPr>
        <sz val="10"/>
        <rFont val="宋体"/>
        <charset val="134"/>
      </rPr>
      <t>³</t>
    </r>
    <r>
      <rPr>
        <sz val="10"/>
        <rFont val="仿宋_GB2312"/>
        <charset val="134"/>
      </rPr>
      <t>蓄水池1座，DN40管道2000米，厂房1座及消毒设备1套；6组新建拦水坝1座，沉沙池1座，50m</t>
    </r>
    <r>
      <rPr>
        <sz val="10"/>
        <rFont val="宋体"/>
        <charset val="134"/>
      </rPr>
      <t>³</t>
    </r>
    <r>
      <rPr>
        <sz val="10"/>
        <rFont val="仿宋_GB2312"/>
        <charset val="134"/>
      </rPr>
      <t>蓄水池1座，Φ63管道1500米，厂房1座及消毒设备1套</t>
    </r>
  </si>
  <si>
    <t>巩固提升248   人饮水安全，直接受益67户248  人</t>
  </si>
  <si>
    <t>紫阳县2023年高滩镇龙湾村1组饮水安全巩固提升工程</t>
  </si>
  <si>
    <r>
      <rPr>
        <sz val="10"/>
        <rFont val="仿宋_GB2312"/>
        <charset val="134"/>
      </rPr>
      <t>龙湾村一组火车站沿线住户附近新建50m</t>
    </r>
    <r>
      <rPr>
        <sz val="10"/>
        <rFont val="宋体"/>
        <charset val="134"/>
      </rPr>
      <t>³</t>
    </r>
    <r>
      <rPr>
        <sz val="10"/>
        <rFont val="仿宋_GB2312"/>
        <charset val="134"/>
      </rPr>
      <t>一座，厂房1座及消毒设备1套，Φ50管道5000米。新增M7.5浆砌石防护堤、Φ20入户管道1000m,Φ25管道800m.</t>
    </r>
  </si>
  <si>
    <t>龙湾村</t>
  </si>
  <si>
    <t>巩固提升183   人饮水安全，直接受益47户161  人</t>
  </si>
  <si>
    <t>紫阳县2023年高滩镇高滩村1、2组饮水安全巩固提升工程</t>
  </si>
  <si>
    <r>
      <rPr>
        <sz val="10"/>
        <rFont val="仿宋_GB2312"/>
        <charset val="134"/>
      </rPr>
      <t>高滩村1、2组饮水工程水毁部分修复，增加饮水管道φ50输水管2500m。新建拦水坝1处、集水井1个、清水1个池，高滩村4组30m</t>
    </r>
    <r>
      <rPr>
        <sz val="10"/>
        <rFont val="宋体"/>
        <charset val="134"/>
      </rPr>
      <t>³</t>
    </r>
    <r>
      <rPr>
        <sz val="10"/>
        <rFont val="仿宋_GB2312"/>
        <charset val="134"/>
      </rPr>
      <t>清水池维修内胆加固</t>
    </r>
  </si>
  <si>
    <t>高滩村</t>
  </si>
  <si>
    <t>巩固提升720   人饮水安全，直接受益73 户  281人</t>
  </si>
  <si>
    <t>紫阳县2023年高滩镇两河村1组饮水安全巩固提升工程</t>
  </si>
  <si>
    <r>
      <rPr>
        <sz val="10"/>
        <rFont val="仿宋_GB2312"/>
        <charset val="134"/>
      </rPr>
      <t>两河村1组新建50m</t>
    </r>
    <r>
      <rPr>
        <sz val="10"/>
        <rFont val="宋体"/>
        <charset val="134"/>
      </rPr>
      <t>³</t>
    </r>
    <r>
      <rPr>
        <sz val="10"/>
        <rFont val="仿宋_GB2312"/>
        <charset val="134"/>
      </rPr>
      <t>蓄水池1座、20m</t>
    </r>
    <r>
      <rPr>
        <sz val="10"/>
        <rFont val="宋体"/>
        <charset val="134"/>
      </rPr>
      <t>³</t>
    </r>
    <r>
      <rPr>
        <sz val="10"/>
        <rFont val="仿宋_GB2312"/>
        <charset val="134"/>
      </rPr>
      <t>过滤池1座、Φ50管道1000米</t>
    </r>
  </si>
  <si>
    <t>两河村</t>
  </si>
  <si>
    <t>巩固提升203   人饮水安全，直接受益52户203  人</t>
  </si>
  <si>
    <t>紫阳县2023年高滩镇文台村段家沟饮水安全巩固提升工程</t>
  </si>
  <si>
    <r>
      <rPr>
        <sz val="10"/>
        <rFont val="仿宋_GB2312"/>
        <charset val="134"/>
      </rPr>
      <t>新建文台村段家沟饮水工程10m</t>
    </r>
    <r>
      <rPr>
        <sz val="10"/>
        <rFont val="宋体"/>
        <charset val="134"/>
      </rPr>
      <t>³</t>
    </r>
    <r>
      <rPr>
        <sz val="10"/>
        <rFont val="仿宋_GB2312"/>
        <charset val="134"/>
      </rPr>
      <t>沉淀池1座，10m</t>
    </r>
    <r>
      <rPr>
        <sz val="10"/>
        <rFont val="宋体"/>
        <charset val="134"/>
      </rPr>
      <t>³</t>
    </r>
    <r>
      <rPr>
        <sz val="10"/>
        <rFont val="仿宋_GB2312"/>
        <charset val="134"/>
      </rPr>
      <t>清水池1座。Φ32管道200米，Φ20管道1000米。</t>
    </r>
  </si>
  <si>
    <t>文台村</t>
  </si>
  <si>
    <t>巩固提升312   人饮水安全，直接受益56户203  人</t>
  </si>
  <si>
    <t>紫阳县2023年高滩镇龙湾村2组饮水安全巩固提升工程</t>
  </si>
  <si>
    <r>
      <rPr>
        <sz val="10"/>
        <rFont val="仿宋_GB2312"/>
        <charset val="134"/>
      </rPr>
      <t>龙湾村二组安全饮水工程，新建20m</t>
    </r>
    <r>
      <rPr>
        <vertAlign val="superscript"/>
        <sz val="10"/>
        <rFont val="仿宋_GB2312"/>
        <charset val="134"/>
      </rPr>
      <t>3</t>
    </r>
    <r>
      <rPr>
        <sz val="10"/>
        <rFont val="仿宋_GB2312"/>
        <charset val="134"/>
      </rPr>
      <t>沉沙过滤池1座，300m</t>
    </r>
    <r>
      <rPr>
        <sz val="10"/>
        <rFont val="宋体"/>
        <charset val="134"/>
      </rPr>
      <t>³</t>
    </r>
    <r>
      <rPr>
        <sz val="10"/>
        <rFont val="仿宋_GB2312"/>
        <charset val="134"/>
      </rPr>
      <t>蓄水池1座，Φ75输水主管道2.8公里，Φ90配水主管道1400米，净化消毒房12平方米及消毒设施。</t>
    </r>
  </si>
  <si>
    <t>巩固提升1100   人饮水安全，直接受益290 户  1100人</t>
  </si>
  <si>
    <t>紫阳县2023年高滩镇八庙村6、7、8组人饮工程巩固提升工程</t>
  </si>
  <si>
    <t>拦水坝1座，集水井2处，净化设施1套，基础平台1处，照明线路150米，消毒房1座，拦渣挡墙长30米，</t>
  </si>
  <si>
    <t>八庙村</t>
  </si>
  <si>
    <t>巩固提升500   人饮水安全，直接受益42 户  165人</t>
  </si>
  <si>
    <t>紫阳县2023年毛坝镇岔河村6组刘家河坝饮水安全巩固提升项目</t>
  </si>
  <si>
    <r>
      <rPr>
        <sz val="10"/>
        <rFont val="仿宋_GB2312"/>
        <charset val="134"/>
      </rPr>
      <t>新建50m</t>
    </r>
    <r>
      <rPr>
        <sz val="10"/>
        <rFont val="宋体"/>
        <charset val="134"/>
      </rPr>
      <t>³</t>
    </r>
    <r>
      <rPr>
        <sz val="10"/>
        <rFont val="仿宋_GB2312"/>
        <charset val="134"/>
      </rPr>
      <t>蓄水池1座，沉淀池1个，φ63管道1300米。</t>
    </r>
  </si>
  <si>
    <t>巩固提升1056   人饮水安全，直接受益159户  1056人</t>
  </si>
  <si>
    <t>紫阳县2023年毛坝镇干沙村1组覃家阳坡饮水安全巩固提升项目</t>
  </si>
  <si>
    <r>
      <rPr>
        <sz val="10"/>
        <rFont val="仿宋_GB2312"/>
        <charset val="134"/>
      </rPr>
      <t>改建饮水工程1处，加固20m</t>
    </r>
    <r>
      <rPr>
        <sz val="10"/>
        <rFont val="宋体"/>
        <charset val="134"/>
      </rPr>
      <t>³</t>
    </r>
    <r>
      <rPr>
        <sz val="10"/>
        <rFont val="仿宋_GB2312"/>
        <charset val="134"/>
      </rPr>
      <t>蓄水池1座，φ40管道800米。</t>
    </r>
  </si>
  <si>
    <t>干沙村</t>
  </si>
  <si>
    <t>巩固提升33   人饮水安全，直接受益6 户25  人</t>
  </si>
  <si>
    <t>紫阳县2023年毛坝镇腰庄村8组青树子饮水安全巩固提升项目</t>
  </si>
  <si>
    <r>
      <rPr>
        <sz val="10"/>
        <rFont val="仿宋_GB2312"/>
        <charset val="134"/>
      </rPr>
      <t>修建30m</t>
    </r>
    <r>
      <rPr>
        <sz val="10"/>
        <rFont val="宋体"/>
        <charset val="134"/>
      </rPr>
      <t>³</t>
    </r>
    <r>
      <rPr>
        <sz val="10"/>
        <rFont val="仿宋_GB2312"/>
        <charset val="134"/>
      </rPr>
      <t>蓄水池1座，沉淀池1座，φ50管道3500米。</t>
    </r>
  </si>
  <si>
    <t>腰庄村</t>
  </si>
  <si>
    <t>巩固提升106   人饮水安全，直接受益3户15  人</t>
  </si>
  <si>
    <t>紫阳县2023年毛坝镇温家坪村2、6组饮水安全巩固提升工程</t>
  </si>
  <si>
    <t>温家坪改造净水设备1套，（核桃坪）增加Φ50管道2000米、Φ25管道600米</t>
  </si>
  <si>
    <t>温家坪</t>
  </si>
  <si>
    <t>巩固提升559   人饮水安全，直接受益70户258  人</t>
  </si>
  <si>
    <t>紫阳县2023年毛坝镇瓦滩村1、12组饮水安全巩固提升工程</t>
  </si>
  <si>
    <r>
      <rPr>
        <sz val="10"/>
        <rFont val="仿宋_GB2312"/>
        <charset val="134"/>
      </rPr>
      <t>1组加固拦水坝1座，增加管道700米；12组新建50m</t>
    </r>
    <r>
      <rPr>
        <sz val="10"/>
        <rFont val="宋体"/>
        <charset val="134"/>
      </rPr>
      <t>³</t>
    </r>
    <r>
      <rPr>
        <sz val="10"/>
        <rFont val="仿宋_GB2312"/>
        <charset val="134"/>
      </rPr>
      <t>蓄水池1座，沉淀池1个，φ63管道5000米。</t>
    </r>
  </si>
  <si>
    <t>巩固提升476   人饮水安全，直接受益58 户  208人</t>
  </si>
  <si>
    <t>紫阳县2023年毛坝镇双新村3组潘家梁饮水安全巩固提升工程</t>
  </si>
  <si>
    <r>
      <rPr>
        <sz val="10"/>
        <rFont val="仿宋_GB2312"/>
        <charset val="134"/>
      </rPr>
      <t>新建10m</t>
    </r>
    <r>
      <rPr>
        <sz val="10"/>
        <rFont val="宋体"/>
        <charset val="134"/>
      </rPr>
      <t>³</t>
    </r>
    <r>
      <rPr>
        <sz val="10"/>
        <rFont val="仿宋_GB2312"/>
        <charset val="134"/>
      </rPr>
      <t>蓄水池1座，φ32管道400米及配套工程</t>
    </r>
  </si>
  <si>
    <t>双新村</t>
  </si>
  <si>
    <t>巩固提升273   人饮水安全，直接受益47户192  人</t>
  </si>
  <si>
    <t>紫阳县2023年毛坝镇染沟村水源及水厂巩固提升改扩建工程。</t>
  </si>
  <si>
    <t>（1）新建取水塔（井）1座，取水泵站1座，变配电及控制管理房1座；（2）新建输水管道1条，总长2900m；（3）水厂内新建沉淀池1座、无阀滤池1座、清水池1座、更换消毒设备1台。</t>
  </si>
  <si>
    <t>染沟村</t>
  </si>
  <si>
    <t>巩固提升3115   人饮水安全，直接受益418户  1748人</t>
  </si>
  <si>
    <t>紫阳县2023年向阳镇院墙村2组饮水安全巩固提升工程</t>
  </si>
  <si>
    <r>
      <rPr>
        <sz val="10"/>
        <rFont val="仿宋_GB2312"/>
        <charset val="134"/>
      </rPr>
      <t>新建拦水坝1座，新建10m</t>
    </r>
    <r>
      <rPr>
        <sz val="10"/>
        <rFont val="宋体"/>
        <charset val="134"/>
      </rPr>
      <t>³</t>
    </r>
    <r>
      <rPr>
        <sz val="10"/>
        <rFont val="仿宋_GB2312"/>
        <charset val="134"/>
      </rPr>
      <t>蓄水池1座。维修改造20m</t>
    </r>
    <r>
      <rPr>
        <sz val="10"/>
        <rFont val="宋体"/>
        <charset val="134"/>
      </rPr>
      <t>³</t>
    </r>
    <r>
      <rPr>
        <sz val="10"/>
        <rFont val="仿宋_GB2312"/>
        <charset val="134"/>
      </rPr>
      <t>蓄水池1座，管道800米。</t>
    </r>
  </si>
  <si>
    <t>院墙村</t>
  </si>
  <si>
    <t>巩固提升275   人饮水安全，直接受益41户172  人</t>
  </si>
  <si>
    <t>紫阳县2023年向阳镇显钟村8组饮水安全巩固提升工程</t>
  </si>
  <si>
    <t>更换管道φ50管道1700m。</t>
  </si>
  <si>
    <t>显钟村</t>
  </si>
  <si>
    <t>巩固提升453   人饮水安全，直接受益59 户  226人</t>
  </si>
  <si>
    <t>紫阳县2023年向阳镇营梁村7、8组饮水安全巩固提升工程</t>
  </si>
  <si>
    <r>
      <rPr>
        <sz val="10"/>
        <rFont val="仿宋_GB2312"/>
        <charset val="134"/>
      </rPr>
      <t>新建拦水坝1座、30m</t>
    </r>
    <r>
      <rPr>
        <sz val="10"/>
        <rFont val="宋体"/>
        <charset val="134"/>
      </rPr>
      <t>³</t>
    </r>
    <r>
      <rPr>
        <sz val="10"/>
        <rFont val="仿宋_GB2312"/>
        <charset val="134"/>
      </rPr>
      <t>蓄水池1座，φ50管道800米、φ25管道1000米、水表150个、φ20管道500米。</t>
    </r>
  </si>
  <si>
    <t>营梁村7、8组</t>
  </si>
  <si>
    <t>巩固提升350   人饮水安全，直接受益20 户  68人</t>
  </si>
  <si>
    <t>紫阳县2023年向阳镇江河村4、5组饮水安全巩固提升工程</t>
  </si>
  <si>
    <r>
      <rPr>
        <sz val="10"/>
        <rFont val="仿宋_GB2312"/>
        <charset val="134"/>
      </rPr>
      <t>维修15m</t>
    </r>
    <r>
      <rPr>
        <sz val="10"/>
        <rFont val="宋体"/>
        <charset val="134"/>
      </rPr>
      <t>³</t>
    </r>
    <r>
      <rPr>
        <sz val="10"/>
        <rFont val="仿宋_GB2312"/>
        <charset val="134"/>
      </rPr>
      <t>蓄水池1座，拦水坝1座，更换Φ40管道1200米。</t>
    </r>
  </si>
  <si>
    <t>江河村</t>
  </si>
  <si>
    <t>巩固提升324   人饮水安全，直接受益42 户  133人</t>
  </si>
  <si>
    <t>紫阳县2023年向阳镇悬鼓村6、7、9组饮水安全巩固提升工程</t>
  </si>
  <si>
    <t>新建拦水坝1处、沉砂池1座、蓄水池1座、Φ75管道2000米、Φ63管道4000米.Φ50管道2500米.配水管道6000m。</t>
  </si>
  <si>
    <t>悬鼓村6、7、9组</t>
  </si>
  <si>
    <t>巩固提升639   人饮水安全，直接受益79 户  256人</t>
  </si>
  <si>
    <t>紫阳县2023年东木镇木王村（水厂）饮水安全巩固提升工程</t>
  </si>
  <si>
    <t>新建拦水坝1座，慢滤池1座，管道2000米，水厂大门更换。</t>
  </si>
  <si>
    <t>木王村</t>
  </si>
  <si>
    <t>巩固提升4005   人饮水安全，直接受益698 户  2529人</t>
  </si>
  <si>
    <t>紫阳县2023年东木镇木王村4、5、9组饮水安全巩固提升工程</t>
  </si>
  <si>
    <t>拦水坝加固改造1座，新建拦水坝1座，新建20m3过滤蓄水池2座，引水渠改造1座，铺设φ40PE管300m，φ32PE管400m，φ20PE管600m</t>
  </si>
  <si>
    <t>巩固提升256   人饮水安全，直接受益102户  256人</t>
  </si>
  <si>
    <t>紫阳县2023年东木镇军农村2组饮水巩固提升工程</t>
  </si>
  <si>
    <t>军农村2组竹园湾拦水坝重建1座，配套管道3600米；军农村板石厂新建挡水坝1座，3m3蓄水池1座，铺设φ50PE管300m，φ25PE管500m，φ20PE管800m</t>
  </si>
  <si>
    <t>军农村</t>
  </si>
  <si>
    <t>巩固提升215   人饮水安全，直接受益46 户  142人</t>
  </si>
  <si>
    <t>紫阳县2023年东木镇燎原村5、6组饮水安全巩固提升工程</t>
  </si>
  <si>
    <t>新建拦水坝1座，过滤池2座，铺设φ50PE输水管道1600m，φ40PE输水管道1.6km</t>
  </si>
  <si>
    <t>巩固提升456   人饮水安全，直接受益123户  456人</t>
  </si>
  <si>
    <t>紫阳县2023年东木镇关庙村饮水安全巩固提升工程</t>
  </si>
  <si>
    <t>新建拦水坝1座，配套管道1700米。（三官堂）更换φ40管道200m</t>
  </si>
  <si>
    <t>巩固提升615   人饮水安全，直接受益113 户  338人</t>
  </si>
  <si>
    <t>紫阳县2023年城关镇和平村1、2组长漕湾饮水安全巩固提升项目</t>
  </si>
  <si>
    <r>
      <rPr>
        <sz val="10"/>
        <rFont val="仿宋_GB2312"/>
        <charset val="134"/>
      </rPr>
      <t>新建拦水坝1座，新建10m</t>
    </r>
    <r>
      <rPr>
        <sz val="10"/>
        <rFont val="宋体"/>
        <charset val="134"/>
      </rPr>
      <t>³</t>
    </r>
    <r>
      <rPr>
        <sz val="10"/>
        <rFont val="仿宋_GB2312"/>
        <charset val="134"/>
      </rPr>
      <t>蓄水池1座，新建消毒房1座、消毒设备1套、改造3组管道Φ32管道3000米,2组Φ32管道2000米</t>
    </r>
  </si>
  <si>
    <t>巩固提升795   人饮水安全，直接受益72户256  人</t>
  </si>
  <si>
    <t>紫阳县2023年城关镇楠木村5组饮水安全巩固提升项目</t>
  </si>
  <si>
    <t>在仓家沟上游1#支沟修建拦水低坝1座，2#支沟修建拦水低坝1座；（2）铺设1#支沟引水管道φ90PE,1.6MPa，长42m；铺设2#支沟引水管道φ90PE,1.6MPa，长90m；（3）新建水厂1座，包括300m3清水池2座（内设200QJ5-90/5潜水泵1台，200QJ5-180/10潜水泵1台），滤池1座，配电房4m2，挡墙长108m；（4）铺设清水池至楠木村6组高位水池抽水管道750m，为φ50PE管道，1.6MPa，（配套电缆YJV3*16,长200m）；（5）铺设清水池至敬老院已修抽水管道50m，为φ50PE管道，1.6MPa。(6)四组刘家坡新建过滤池1座、蓄水池1座，消毒设备1套</t>
  </si>
  <si>
    <t>巩固提升542   人饮水安全，直接受益186 户  240人</t>
  </si>
  <si>
    <t>紫阳县2023年城关镇太坪村2、4组饮水安全巩固提升项目</t>
  </si>
  <si>
    <r>
      <rPr>
        <sz val="10"/>
        <rFont val="仿宋_GB2312"/>
        <charset val="134"/>
      </rPr>
      <t>二组新建消毒房1座、消毒设备1套，新建拦水坝1座、新建30m</t>
    </r>
    <r>
      <rPr>
        <sz val="10"/>
        <rFont val="宋体"/>
        <charset val="134"/>
      </rPr>
      <t>³</t>
    </r>
    <r>
      <rPr>
        <sz val="10"/>
        <rFont val="仿宋_GB2312"/>
        <charset val="134"/>
      </rPr>
      <t>蓄水池1个、新建15m</t>
    </r>
    <r>
      <rPr>
        <sz val="10"/>
        <rFont val="宋体"/>
        <charset val="134"/>
      </rPr>
      <t>³</t>
    </r>
    <r>
      <rPr>
        <sz val="10"/>
        <rFont val="仿宋_GB2312"/>
        <charset val="134"/>
      </rPr>
      <t>过滤池1座，更换φ50管道500米；四组拦水坝改造1座，铺设φ40管道500米。</t>
    </r>
  </si>
  <si>
    <t>太坪村</t>
  </si>
  <si>
    <t>巩固提升1222   人饮水安全，直接受益137 户  481人</t>
  </si>
  <si>
    <t>紫阳县2023年城关镇塘么子沟村1、3组饮水安全巩固提升项目</t>
  </si>
  <si>
    <r>
      <rPr>
        <sz val="10"/>
        <rFont val="仿宋_GB2312"/>
        <charset val="134"/>
      </rPr>
      <t>一组更换水厂消毒设备1套、延伸φ32管道1500米，φ20管道500米；三组新建30m</t>
    </r>
    <r>
      <rPr>
        <sz val="10"/>
        <rFont val="宋体"/>
        <charset val="134"/>
      </rPr>
      <t>³</t>
    </r>
    <r>
      <rPr>
        <sz val="10"/>
        <rFont val="仿宋_GB2312"/>
        <charset val="134"/>
      </rPr>
      <t>蓄水池一座，拦水坝1座、铺设φ32管道1800米。</t>
    </r>
  </si>
  <si>
    <t>塘么子沟村</t>
  </si>
  <si>
    <t>巩固提升513   人饮水安全，直接受益44 户  137人</t>
  </si>
  <si>
    <t>紫阳县2023年城关镇新桃村马道饮水安全巩固提升项目</t>
  </si>
  <si>
    <r>
      <rPr>
        <sz val="10"/>
        <rFont val="仿宋_GB2312"/>
        <charset val="134"/>
      </rPr>
      <t>新建50m</t>
    </r>
    <r>
      <rPr>
        <sz val="10"/>
        <rFont val="宋体"/>
        <charset val="134"/>
      </rPr>
      <t>³</t>
    </r>
    <r>
      <rPr>
        <sz val="10"/>
        <rFont val="仿宋_GB2312"/>
        <charset val="134"/>
      </rPr>
      <t>蓄水池1座，抽水设施1套，φ50管道1000米、维修大树哑50m</t>
    </r>
    <r>
      <rPr>
        <sz val="10"/>
        <rFont val="宋体"/>
        <charset val="134"/>
      </rPr>
      <t>³</t>
    </r>
    <r>
      <rPr>
        <sz val="10"/>
        <rFont val="仿宋_GB2312"/>
        <charset val="134"/>
      </rPr>
      <t>蓄水池一座</t>
    </r>
  </si>
  <si>
    <t>新桃村</t>
  </si>
  <si>
    <t>巩固提升177   人饮水安全，直接受益19户65  人</t>
  </si>
  <si>
    <t>紫阳县2023年城关镇天星村4组李家梁饮水安全巩固提升项目</t>
  </si>
  <si>
    <r>
      <rPr>
        <sz val="10"/>
        <rFont val="仿宋_GB2312"/>
        <charset val="134"/>
      </rPr>
      <t>新建30m</t>
    </r>
    <r>
      <rPr>
        <sz val="10"/>
        <rFont val="宋体"/>
        <charset val="134"/>
      </rPr>
      <t>³</t>
    </r>
    <r>
      <rPr>
        <sz val="10"/>
        <rFont val="仿宋_GB2312"/>
        <charset val="134"/>
      </rPr>
      <t>蓄水池1座，铺设φ40管道500米</t>
    </r>
  </si>
  <si>
    <t>巩固提升46   人饮水安全，直接受益4户15  人</t>
  </si>
  <si>
    <t>紫阳县2023年城关镇西门河村4、6组饮水安全巩固提升项目</t>
  </si>
  <si>
    <t>西门河村4、6组提升改造拦水坝1座，更换φ25管道3000米</t>
  </si>
  <si>
    <t>西门河村</t>
  </si>
  <si>
    <t>巩固提升101   人饮水安全，直接受益21户77  人</t>
  </si>
  <si>
    <t>紫阳县2023年城关镇新田村2、3组饮水安全巩固提升项目</t>
  </si>
  <si>
    <r>
      <rPr>
        <sz val="10"/>
        <rFont val="仿宋_GB2312"/>
        <charset val="134"/>
      </rPr>
      <t>3组拦水坝改造1处、新建20m</t>
    </r>
    <r>
      <rPr>
        <sz val="10"/>
        <rFont val="宋体"/>
        <charset val="134"/>
      </rPr>
      <t>³</t>
    </r>
    <r>
      <rPr>
        <sz val="10"/>
        <rFont val="仿宋_GB2312"/>
        <charset val="134"/>
      </rPr>
      <t>蓄水池1个、更换φ40管道3000米、φ20管道3000米；2组新建拦水坝1处、新建20m</t>
    </r>
    <r>
      <rPr>
        <sz val="10"/>
        <rFont val="宋体"/>
        <charset val="134"/>
      </rPr>
      <t>³</t>
    </r>
    <r>
      <rPr>
        <sz val="10"/>
        <rFont val="仿宋_GB2312"/>
        <charset val="134"/>
      </rPr>
      <t>蓄水池1个、φ40管道1000米</t>
    </r>
  </si>
  <si>
    <t>巩固提升134   人饮水安全，直接受益10户26  人</t>
  </si>
  <si>
    <t>紫阳县2023年红椿镇纪家沟3组饮水安全巩固提升工程</t>
  </si>
  <si>
    <t>新建拦水坝、沉淀池各1座，（尚坝）更换Φ90管道2000米</t>
  </si>
  <si>
    <t>纪家沟</t>
  </si>
  <si>
    <t>巩固提升420   人饮水安全，直接受益35户131  人</t>
  </si>
  <si>
    <t>紫阳县2023年红椿镇侯家坪泗溪饮水安全巩固提升工程</t>
  </si>
  <si>
    <t>新建拦水坝、沉淀池各1座，维修蓄水池2座</t>
  </si>
  <si>
    <t>侯家坪</t>
  </si>
  <si>
    <t>巩固提升426   人饮水安全，直接受益61户206  人</t>
  </si>
  <si>
    <t>紫阳县2023年红椿镇大青村1、2、4组饮水安全巩固提升工程</t>
  </si>
  <si>
    <t>更换Φ40管道1500米，Φ30管道1000米，Φ20管道400米；2组新建蓄水池1座，Φ32管道800米，Φ20管道400米</t>
  </si>
  <si>
    <t>大青村</t>
  </si>
  <si>
    <t>巩固提升272   人饮水安全，直接受益66户253  人</t>
  </si>
  <si>
    <t>紫阳县2023年红椿镇白兔村铺子沟饮水安全巩固提升工程</t>
  </si>
  <si>
    <t>新建蓄水池1座，Φ32管道600米，Φ25管道400米</t>
  </si>
  <si>
    <t>白兔村</t>
  </si>
  <si>
    <t>巩固提升150   人饮水安全，直接受益42户119  人</t>
  </si>
  <si>
    <t>紫阳县2023年盘龙村4组及特困户安置点饮水安全巩固提升工程</t>
  </si>
  <si>
    <t>4组维修蓄水池1座，特困户新修拦水坝1座、20方蓄水池1座、Φ40管道1000米</t>
  </si>
  <si>
    <t>盘龙村</t>
  </si>
  <si>
    <t>巩固提256升   人饮水安全，直接受益82户256  人</t>
  </si>
  <si>
    <t>紫阳县2023年洄水镇连桥村2、6组饮水安全巩固提升项目</t>
  </si>
  <si>
    <t>连桥村二组新建蓄水池1座、沉淀过滤池；连桥村五组建分水池1座；连桥六组拦水坝，蓄水池，过滤池。</t>
  </si>
  <si>
    <t>巩固提升415   人饮水安全，直接受益63户185  人</t>
  </si>
  <si>
    <t>紫阳县2023年洄水镇茶稻村1组饮水安全巩固提升项目</t>
  </si>
  <si>
    <t>茶稻村一组重新选址新建蓄水池一座，铺设φ75管道300m，φ50水管800m，更换φ20管道400米。（团堡）二组新建沉淀池1座。</t>
  </si>
  <si>
    <t>巩固提升571  人饮水安全，直接受益60户182  人</t>
  </si>
  <si>
    <t>紫阳县2023年洄水镇小河村饮水安全巩固提升项目</t>
  </si>
  <si>
    <t>新建蓄水池1座，铺设φ32管道3500m,新建沉砂池3个，水窖维修两座。</t>
  </si>
  <si>
    <t>巩固提升1143   人饮水安全，直接受益15户57  人</t>
  </si>
  <si>
    <t>紫阳县2023年洄水镇庙沟村饮水安全巩固提升项目</t>
  </si>
  <si>
    <t>庙沟村管道改造1800米，新建沉淀池、清水池各1座，拦水坝1座，建档坎20立方，加固上拦水坝1座</t>
  </si>
  <si>
    <t>巩固提升1221   人饮水安全，直接受益121户388  人</t>
  </si>
  <si>
    <t>紫阳县2023年瓦庙镇庙坝村1、3、6、7组、七寨子饮水安全巩固提升工程</t>
  </si>
  <si>
    <r>
      <rPr>
        <sz val="10"/>
        <rFont val="仿宋_GB2312"/>
        <charset val="134"/>
      </rPr>
      <t>新建拦水坝2座，10m</t>
    </r>
    <r>
      <rPr>
        <sz val="10"/>
        <rFont val="宋体"/>
        <charset val="134"/>
      </rPr>
      <t>³</t>
    </r>
    <r>
      <rPr>
        <sz val="10"/>
        <rFont val="仿宋_GB2312"/>
        <charset val="134"/>
      </rPr>
      <t>过滤池2座、10m</t>
    </r>
    <r>
      <rPr>
        <sz val="10"/>
        <rFont val="宋体"/>
        <charset val="134"/>
      </rPr>
      <t>³</t>
    </r>
    <r>
      <rPr>
        <sz val="10"/>
        <rFont val="仿宋_GB2312"/>
        <charset val="134"/>
      </rPr>
      <t>蓄水池1座，铺设φ63PE输水管道1100米，φ20PE输水管道2000米。</t>
    </r>
  </si>
  <si>
    <t>巩固提升1121   人饮水安全，直接受益175户701  人</t>
  </si>
  <si>
    <t>紫阳县2023年瓦庙镇新光村4组饮水安全巩固提升项目</t>
  </si>
  <si>
    <r>
      <rPr>
        <sz val="10"/>
        <rFont val="仿宋_GB2312"/>
        <charset val="134"/>
      </rPr>
      <t>拆除原过滤池，新建30m</t>
    </r>
    <r>
      <rPr>
        <sz val="10"/>
        <rFont val="宋体"/>
        <charset val="134"/>
      </rPr>
      <t>³</t>
    </r>
    <r>
      <rPr>
        <sz val="10"/>
        <rFont val="仿宋_GB2312"/>
        <charset val="134"/>
      </rPr>
      <t>过滤池1处。</t>
    </r>
  </si>
  <si>
    <t>新光村</t>
  </si>
  <si>
    <t>巩固提升201   人饮水安全，直接受益31户116  人</t>
  </si>
  <si>
    <t>紫阳县2023年瓦庙镇新华村饮水安全巩固提升工程</t>
  </si>
  <si>
    <r>
      <rPr>
        <sz val="10"/>
        <rFont val="仿宋_GB2312"/>
        <charset val="134"/>
      </rPr>
      <t>新建拦水坝1座，集水井1座，10m</t>
    </r>
    <r>
      <rPr>
        <sz val="10"/>
        <rFont val="宋体"/>
        <charset val="134"/>
      </rPr>
      <t>³</t>
    </r>
    <r>
      <rPr>
        <sz val="10"/>
        <rFont val="仿宋_GB2312"/>
        <charset val="134"/>
      </rPr>
      <t>过滤池1座，蓄水池60m</t>
    </r>
    <r>
      <rPr>
        <sz val="10"/>
        <rFont val="宋体"/>
        <charset val="134"/>
      </rPr>
      <t>³</t>
    </r>
    <r>
      <rPr>
        <sz val="10"/>
        <rFont val="仿宋_GB2312"/>
        <charset val="134"/>
      </rPr>
      <t>，配套φ50PE输水管道3500米，φ32PE输水管道1300米。</t>
    </r>
  </si>
  <si>
    <t>巩固提升373   人饮水安全，直接受益49户189  人</t>
  </si>
  <si>
    <t>紫阳县2023年瓦庙镇老庄村3组饮水安全巩固提升工程</t>
  </si>
  <si>
    <t>新修拦水坝1座，配套φ50管道200米，φ20管道2000米。</t>
  </si>
  <si>
    <t>老庄村</t>
  </si>
  <si>
    <t>巩固提升156   人饮水安全，直接受益35 户123  人</t>
  </si>
  <si>
    <t>紫阳县2023年瓦庙镇瓦房村2组饮水安全巩固提升工程</t>
  </si>
  <si>
    <r>
      <rPr>
        <sz val="10"/>
        <rFont val="仿宋_GB2312"/>
        <charset val="134"/>
      </rPr>
      <t>新建拦水坝1座，10m</t>
    </r>
    <r>
      <rPr>
        <sz val="10"/>
        <rFont val="宋体"/>
        <charset val="134"/>
      </rPr>
      <t>³</t>
    </r>
    <r>
      <rPr>
        <sz val="10"/>
        <rFont val="仿宋_GB2312"/>
        <charset val="134"/>
      </rPr>
      <t>过滤池1座、10m</t>
    </r>
    <r>
      <rPr>
        <sz val="10"/>
        <rFont val="宋体"/>
        <charset val="134"/>
      </rPr>
      <t>³</t>
    </r>
    <r>
      <rPr>
        <sz val="10"/>
        <rFont val="仿宋_GB2312"/>
        <charset val="134"/>
      </rPr>
      <t>蓄水池1座，配套φ50PE输水管道800米，φ20PE输水管道1300米。</t>
    </r>
  </si>
  <si>
    <t>瓦房村</t>
  </si>
  <si>
    <t>巩固提升284   人饮水安全，直接受益65户210  人</t>
  </si>
  <si>
    <t>紫阳县2023年高桥镇裴坝村6、7组饮水安全巩固提升项目</t>
  </si>
  <si>
    <t>七组拦水坝1座，六组拦水坝1座，过滤池1座。</t>
  </si>
  <si>
    <t>巩固提升2150   人饮水安全，直接受益385户1185  人</t>
  </si>
  <si>
    <t>紫阳县2023年高桥镇龙潭村（水厂）饮水安全巩固提升工程</t>
  </si>
  <si>
    <t>王家院子及二组瓦厂砍下新建拦水坝各1座、新建减压池1座、Φ160管道1750米、水厂进水池防漏处理。</t>
  </si>
  <si>
    <t>龙潭村</t>
  </si>
  <si>
    <t>巩固提升1156   人饮水安全，直接受益450 户  1156人</t>
  </si>
  <si>
    <t>紫阳县2023年蒿坪镇黄金村1、2、3组饮水安全巩固提升工程</t>
  </si>
  <si>
    <t>一组、二组管网改造3000米，三组集水井1个（改革）改造取水口6处</t>
  </si>
  <si>
    <t>黄金村</t>
  </si>
  <si>
    <t>巩固提升1385人饮水安全，直接受益171 户595  人</t>
  </si>
  <si>
    <t>紫阳县2023年蒿坪镇森林村饮水安全巩固提升工程</t>
  </si>
  <si>
    <r>
      <rPr>
        <sz val="10"/>
        <rFont val="仿宋_GB2312"/>
        <charset val="134"/>
      </rPr>
      <t>新建拦水水坝1座。50m</t>
    </r>
    <r>
      <rPr>
        <sz val="10"/>
        <rFont val="宋体"/>
        <charset val="134"/>
      </rPr>
      <t>³</t>
    </r>
    <r>
      <rPr>
        <sz val="10"/>
        <rFont val="仿宋_GB2312"/>
        <charset val="134"/>
      </rPr>
      <t>蓄水池1座，沉淀池1座，新建管网3500米。（双胜）改造供水管网Φ50管道2500米、Φ20管道1000米。</t>
    </r>
  </si>
  <si>
    <t>森林村</t>
  </si>
  <si>
    <t>巩固提升1095   人饮水安全，直接受益138 户489人</t>
  </si>
  <si>
    <t>紫阳县2023年蒿坪镇东关村饮水安全巩固提升工程</t>
  </si>
  <si>
    <r>
      <rPr>
        <sz val="10"/>
        <rFont val="仿宋_GB2312"/>
        <charset val="134"/>
      </rPr>
      <t>新建50m</t>
    </r>
    <r>
      <rPr>
        <sz val="10"/>
        <rFont val="宋体"/>
        <charset val="134"/>
      </rPr>
      <t>³</t>
    </r>
    <r>
      <rPr>
        <sz val="10"/>
        <rFont val="仿宋_GB2312"/>
        <charset val="134"/>
      </rPr>
      <t>、30m</t>
    </r>
    <r>
      <rPr>
        <sz val="10"/>
        <rFont val="宋体"/>
        <charset val="134"/>
      </rPr>
      <t>³</t>
    </r>
    <r>
      <rPr>
        <sz val="10"/>
        <rFont val="仿宋_GB2312"/>
        <charset val="134"/>
      </rPr>
      <t>蓄水池各1座，新建Φ40管道2000米、Φ32管道2000米</t>
    </r>
  </si>
  <si>
    <t>巩固提升701   人饮水安全，直接受益145户521  人</t>
  </si>
  <si>
    <t>紫阳县2023年焕古镇东红村饮水安全巩固提升工程</t>
  </si>
  <si>
    <r>
      <rPr>
        <sz val="10"/>
        <rFont val="仿宋_GB2312"/>
        <charset val="134"/>
      </rPr>
      <t>新建50m</t>
    </r>
    <r>
      <rPr>
        <sz val="10"/>
        <rFont val="宋体"/>
        <charset val="134"/>
      </rPr>
      <t>³</t>
    </r>
    <r>
      <rPr>
        <sz val="10"/>
        <rFont val="仿宋_GB2312"/>
        <charset val="134"/>
      </rPr>
      <t>蓄水池1座，Φ25PE1000米；新建过滤一体池1座，Φ63PE1000米，更换消毒设备2台，维修敬老院蓄水池1座。</t>
    </r>
  </si>
  <si>
    <t>东红村</t>
  </si>
  <si>
    <t>巩固提升340   人饮水安全，直接受益75 户270  人</t>
  </si>
  <si>
    <t>紫阳县2023年紫阳县焕古镇金塘村1、2、3、4组饮水安全巩固提升工程</t>
  </si>
  <si>
    <t>修复1、2、3、4组饮水工程水源地拦水坝；7组饮水工程修复φ25PE管道700米，更换消毒设备1台</t>
  </si>
  <si>
    <t>巩固提升291   人饮水安全，直接受益83户291  人</t>
  </si>
  <si>
    <t>紫阳县2023年洞河镇楸园村1、2、3、4、7组饮水安全巩固提升项目</t>
  </si>
  <si>
    <r>
      <rPr>
        <sz val="10"/>
        <rFont val="仿宋_GB2312"/>
        <charset val="134"/>
      </rPr>
      <t>楸园村1组，新建拦水坝1座，铺设Φ40管道1200米；楸园村2组Φ32管道500米；楸园村3组新建拦水坝1座；楸园村4组新建10m</t>
    </r>
    <r>
      <rPr>
        <sz val="10"/>
        <rFont val="宋体"/>
        <charset val="134"/>
      </rPr>
      <t>³</t>
    </r>
    <r>
      <rPr>
        <sz val="10"/>
        <rFont val="仿宋_GB2312"/>
        <charset val="134"/>
      </rPr>
      <t>调节池1座，铺设Φ32管道1800米，Φ20管道1500米；楸园村7组Φ20管道600米；</t>
    </r>
  </si>
  <si>
    <t>楸园村</t>
  </si>
  <si>
    <t>巩固提升109   人饮水安全，直接受益12 户30  人</t>
  </si>
  <si>
    <t>紫阳县2023年洞河镇田榜村2、3组凉水井饮水安全巩固提升项目</t>
  </si>
  <si>
    <t>田榜村3组新建拦水坝1座，蓄水池1座，Φ32管道1200米；田榜村2组新建拦水坝1座，沉砂池1个，Φ32管道600米.</t>
  </si>
  <si>
    <t>巩固提升92 人饮水安全，直接受益25户72人</t>
  </si>
  <si>
    <t>紫阳县2023年洞河镇小红光村6、7组饮水安全巩固提升项目</t>
  </si>
  <si>
    <r>
      <rPr>
        <sz val="10"/>
        <rFont val="仿宋_GB2312"/>
        <charset val="134"/>
      </rPr>
      <t>小红光村1、4组新建拦水坝2座，铺设Φ63管道700米；小红光村6、7组龙洞沟新建拦水坝1座，过滤池1座，20m</t>
    </r>
    <r>
      <rPr>
        <sz val="10"/>
        <rFont val="宋体"/>
        <charset val="134"/>
      </rPr>
      <t>³</t>
    </r>
    <r>
      <rPr>
        <sz val="10"/>
        <rFont val="仿宋_GB2312"/>
        <charset val="134"/>
      </rPr>
      <t xml:space="preserve">蓄水池1座，铺设Φ50管道300米，铺设Φ40管道1200米.
</t>
    </r>
  </si>
  <si>
    <t>巩固提升354   人饮水安全，直接受益28户104  人</t>
  </si>
  <si>
    <t>紫阳县2023年洞河镇前河村2、3、4组饮水安全巩固提升项目</t>
  </si>
  <si>
    <r>
      <rPr>
        <sz val="10"/>
        <rFont val="仿宋_GB2312"/>
        <charset val="134"/>
      </rPr>
      <t>2组新建10m</t>
    </r>
    <r>
      <rPr>
        <sz val="10"/>
        <rFont val="宋体"/>
        <charset val="134"/>
      </rPr>
      <t>³</t>
    </r>
    <r>
      <rPr>
        <sz val="10"/>
        <rFont val="仿宋_GB2312"/>
        <charset val="134"/>
      </rPr>
      <t>蓄水池1座，Φ32管道1200米；3组新建50m</t>
    </r>
    <r>
      <rPr>
        <sz val="10"/>
        <rFont val="宋体"/>
        <charset val="134"/>
      </rPr>
      <t>³</t>
    </r>
    <r>
      <rPr>
        <sz val="10"/>
        <rFont val="仿宋_GB2312"/>
        <charset val="134"/>
      </rPr>
      <t>蓄水池1座，铺设Φ63管道600米；4组维修蓄水池1座；</t>
    </r>
  </si>
  <si>
    <t>巩固提升382   人饮水安全，直接受益19户82  人</t>
  </si>
  <si>
    <t>紫阳县2023年洞河镇石家村3、4、5组饮水安全巩固提升项目</t>
  </si>
  <si>
    <r>
      <rPr>
        <sz val="10"/>
        <rFont val="仿宋_GB2312"/>
        <charset val="134"/>
      </rPr>
      <t>新建拦水坝1座，铺设Φ63管道8000米，50m</t>
    </r>
    <r>
      <rPr>
        <sz val="10"/>
        <rFont val="宋体"/>
        <charset val="134"/>
      </rPr>
      <t>³</t>
    </r>
    <r>
      <rPr>
        <sz val="10"/>
        <rFont val="仿宋_GB2312"/>
        <charset val="134"/>
      </rPr>
      <t>蓄水池1座.</t>
    </r>
  </si>
  <si>
    <t>巩固提升621   人饮水安全，直接受益40 户103  人</t>
  </si>
  <si>
    <t>紫阳县2023年洞河镇红岩村1、2、5组饮水安全巩固提升项目</t>
  </si>
  <si>
    <t>红岩村二组加管铺设Φ63管道3500米；红岩村五组新建过滤蓄水池1座。红岩村1组Φ25管道600米.</t>
  </si>
  <si>
    <t>红岩村</t>
  </si>
  <si>
    <t>巩固提升264   人饮水安全，直接受益6 户23  人</t>
  </si>
  <si>
    <t>紫阳县2023年洞河镇云峰村1、3组饮水安全巩固提升项目</t>
  </si>
  <si>
    <t>云峰村一组铁炉沟新建拦水坝1座，铺设Φ40管道400米；云峰村3组瓦厂沟新建拦水坝1座，铺设Φ40管道1000米。</t>
  </si>
  <si>
    <t>云峰村</t>
  </si>
  <si>
    <t>巩固提升153   人饮水安全，直接受益18户83  人</t>
  </si>
  <si>
    <t>紫阳县2023年洞河镇洞河村6组饮水安全巩固提升项目</t>
  </si>
  <si>
    <r>
      <rPr>
        <sz val="10"/>
        <rFont val="仿宋_GB2312"/>
        <charset val="134"/>
      </rPr>
      <t>新建拦水坝1座，10m</t>
    </r>
    <r>
      <rPr>
        <sz val="10"/>
        <rFont val="宋体"/>
        <charset val="134"/>
      </rPr>
      <t>³</t>
    </r>
    <r>
      <rPr>
        <sz val="10"/>
        <rFont val="仿宋_GB2312"/>
        <charset val="134"/>
      </rPr>
      <t>过滤池1座，15m</t>
    </r>
    <r>
      <rPr>
        <sz val="10"/>
        <rFont val="宋体"/>
        <charset val="134"/>
      </rPr>
      <t>³</t>
    </r>
    <r>
      <rPr>
        <sz val="10"/>
        <rFont val="仿宋_GB2312"/>
        <charset val="134"/>
      </rPr>
      <t>蓄水池1个，铺设Φ40管道2000米，Φ20管道2000米。</t>
    </r>
  </si>
  <si>
    <t>洞河村</t>
  </si>
  <si>
    <t>巩固提升38 人饮水安全，直接受益3 户14  人</t>
  </si>
  <si>
    <t>紫阳县2023年洞河镇菜园村2、3组饮水安全巩固提升项目</t>
  </si>
  <si>
    <r>
      <rPr>
        <sz val="10"/>
        <rFont val="仿宋_GB2312"/>
        <charset val="134"/>
      </rPr>
      <t>菜园村2组新建拦水坝1座，过滤池1座，20m</t>
    </r>
    <r>
      <rPr>
        <sz val="10"/>
        <rFont val="宋体"/>
        <charset val="134"/>
      </rPr>
      <t>³</t>
    </r>
    <r>
      <rPr>
        <sz val="10"/>
        <rFont val="仿宋_GB2312"/>
        <charset val="134"/>
      </rPr>
      <t>蓄水池1座，更换管道Φ40管1000米；菜园村3组新建拦水坝1座，过滤池1座，20m</t>
    </r>
    <r>
      <rPr>
        <sz val="10"/>
        <rFont val="宋体"/>
        <charset val="134"/>
      </rPr>
      <t>³</t>
    </r>
    <r>
      <rPr>
        <sz val="10"/>
        <rFont val="仿宋_GB2312"/>
        <charset val="134"/>
      </rPr>
      <t>蓄水池1座，更换管道Φ40管1000米；</t>
    </r>
  </si>
  <si>
    <t>菜园村</t>
  </si>
  <si>
    <t>巩固提升351   人饮水安全，直接受益47户148  人</t>
  </si>
  <si>
    <t>紫阳县2023年洞河镇联丰村1、6组饮水安全巩固提升项目</t>
  </si>
  <si>
    <t>联丰村1组新建过滤池1座、拦水坝1座；</t>
  </si>
  <si>
    <t>联丰村</t>
  </si>
  <si>
    <t>巩固提升126   人饮水安全，直接受益14 户46  人</t>
  </si>
  <si>
    <t>紫阳县2023年洞河镇马家庄村3组饮水安全巩固提升项目</t>
  </si>
  <si>
    <r>
      <rPr>
        <sz val="10"/>
        <rFont val="仿宋_GB2312"/>
        <charset val="134"/>
      </rPr>
      <t>马家庄村3组新建拦水坝1座，过滤池1座，蓄水池1座50m</t>
    </r>
    <r>
      <rPr>
        <sz val="10"/>
        <rFont val="宋体"/>
        <charset val="134"/>
      </rPr>
      <t>³</t>
    </r>
    <r>
      <rPr>
        <sz val="10"/>
        <rFont val="仿宋_GB2312"/>
        <charset val="134"/>
      </rPr>
      <t>，铺设Φ40管道500米。</t>
    </r>
  </si>
  <si>
    <t>巩固提升249   人饮水安全，直接受益30 户85  人</t>
  </si>
  <si>
    <t>紫阳县2023年双桥镇东垭村饮水安全巩固提升项目</t>
  </si>
  <si>
    <t>新建拦水坝1座，沉淀池，清水池各1座，Φ32管道4000米</t>
  </si>
  <si>
    <t>东垭村</t>
  </si>
  <si>
    <t>巩固提升96 人饮水安全，直接受益18 户54人</t>
  </si>
  <si>
    <t>紫阳县2023年双桥镇苗河村饮水安全巩固提升项目</t>
  </si>
  <si>
    <t>苗河村2组新建饮水工程1处，配套蓄水池、净水池和饮水管网等，苗河村7组修复拦水坝1座，增加φ25PE输水管道700米.</t>
  </si>
  <si>
    <t>苗河村</t>
  </si>
  <si>
    <t>巩固提升134   人饮水安全，直接受益39户 112 人</t>
  </si>
  <si>
    <t>紫阳县2023年双桥镇莲花村饮水安全巩固提升项目</t>
  </si>
  <si>
    <t>莲花村涧沟增加φ50PE输水管道700米。（庄房）四组罗家河坝饮水工程修复蓄水池1座</t>
  </si>
  <si>
    <t>莲花村</t>
  </si>
  <si>
    <t>巩固提升151人饮水安全，直接受益53户113 人</t>
  </si>
  <si>
    <t>紫阳县2023年双桥镇六河村饮水安全巩固提升项目</t>
  </si>
  <si>
    <t>4组饮水工程修复拦水坝1座，增加φ32PE输水管道300米</t>
  </si>
  <si>
    <t>巩固提升89人饮水安全，直接受益22 户67  人</t>
  </si>
  <si>
    <t>紫阳县2023年双桥镇四坪村饮水安全巩固提升项目</t>
  </si>
  <si>
    <t>新建沉淀池，清水池各1座，Φ25管道1500米</t>
  </si>
  <si>
    <t>四坪村</t>
  </si>
  <si>
    <t>巩固提升145   人饮水安全，直接受益49 户121  人</t>
  </si>
  <si>
    <t>紫阳县2023年双桥镇取宝村2组饮水安全巩固提升项目</t>
  </si>
  <si>
    <t>新建拦水坝1座，过滤池1座，输水管道4000米</t>
  </si>
  <si>
    <t>取宝村</t>
  </si>
  <si>
    <t>巩固提升95 人饮水安全，直接受益23 户76  人</t>
  </si>
  <si>
    <t>紫阳县2023年界岭镇斑桃村5、7组饮水安全巩固提升工程</t>
  </si>
  <si>
    <t>新建拦水坝2座，沉砂池1座，沉淀池1座，蓄水池1座，配套φ40管道4500米</t>
  </si>
  <si>
    <t>巩固提升235   人饮水安全，直接受益43 户134  人</t>
  </si>
  <si>
    <t>紫阳县2023年界岭镇麻园村1、3、6、7组饮水安全巩固提升工程</t>
  </si>
  <si>
    <t>修建拦水坝2座、沉淀池2座、蓄水池各1座，配套管道7000米</t>
  </si>
  <si>
    <t>巩固提升260   人饮水安全，直接受益49户133  人</t>
  </si>
  <si>
    <t>紫阳县2023年界岭镇新坪垭村5组廖家湾饮水安全巩固提升工程</t>
  </si>
  <si>
    <t>新建拦水坝1座，（双泉）更换Φ40管道3500米</t>
  </si>
  <si>
    <t>新坪垭村</t>
  </si>
  <si>
    <t>解决两不愁三保障项目</t>
  </si>
  <si>
    <t>巩固提升128   人饮水安全，直接受益45户128  人</t>
  </si>
  <si>
    <t>紫阳县2023年麻柳镇水磨村（水厂）饮水安全巩固提升工程</t>
  </si>
  <si>
    <t>修复水厂外墙挡护150米。</t>
  </si>
  <si>
    <t>巩固提升3000   人饮水安全，直接受益488 户  2300人</t>
  </si>
  <si>
    <t>紫阳县2023年麻柳镇水磨村1-9组饮水安全巩固提升工程</t>
  </si>
  <si>
    <r>
      <rPr>
        <sz val="10"/>
        <rFont val="仿宋_GB2312"/>
        <charset val="134"/>
      </rPr>
      <t>1、维修改造1组（八间房子）、3组、4组、6组4座拦水坝，重建1组水井河口拦水坝，维修改造3组、4组、7组、9组4座蓄水池；2、更换4组中山梁、柿子坡饮水工程ф40管道500米、ф20管道1000米；更换1组水井河口32管道400米；3、8组新建水坝、10m</t>
    </r>
    <r>
      <rPr>
        <sz val="10"/>
        <rFont val="宋体"/>
        <charset val="134"/>
      </rPr>
      <t>³</t>
    </r>
    <r>
      <rPr>
        <sz val="10"/>
        <rFont val="仿宋_GB2312"/>
        <charset val="134"/>
      </rPr>
      <t>一体池1座。</t>
    </r>
  </si>
  <si>
    <t>巩固提升1397   人饮水安全，直接受益228 户  885人</t>
  </si>
  <si>
    <t>紫阳县2023年麻柳镇麻柳村兰家湾1、4、5、7组饮水安全巩固提升工程</t>
  </si>
  <si>
    <r>
      <rPr>
        <sz val="10"/>
        <rFont val="仿宋_GB2312"/>
        <charset val="134"/>
      </rPr>
      <t>1、青岩溪水源地新建拦水坝1座、过滤池1座，100m</t>
    </r>
    <r>
      <rPr>
        <sz val="10"/>
        <rFont val="宋体"/>
        <charset val="134"/>
      </rPr>
      <t>³</t>
    </r>
    <r>
      <rPr>
        <sz val="10"/>
        <rFont val="仿宋_GB2312"/>
        <charset val="134"/>
      </rPr>
      <t>蓄水池1座，消毒房1间，输配水管道3500米,配套水厂、围墙等设施,解决1组、7组及兰家湾饮水;2、改造4组原蓄水池，增加Φ32管道2500米，月儿坪公路以上使用一体池供水，公路以下使用改造蓄水池供水。3、维修更换5组Φ40供水主管道2000米</t>
    </r>
  </si>
  <si>
    <t>巩固提升3000   人饮水安全，直接受益523户2400  人</t>
  </si>
  <si>
    <t>紫阳县2023年麻柳镇堰碥村9组饮水安全巩固提升工程</t>
  </si>
  <si>
    <t>1、（田梁上）蓄水池外侧新建加固挡墙20米；2、向家坪分散供水解决Φ32管道2000米，Φ20管道600米</t>
  </si>
  <si>
    <t>巩固提升154   人饮水安全，直接受益43户126  人</t>
  </si>
  <si>
    <t>紫阳县2023年麻柳镇赵溪村2、3、5、6、7、8、9组饮水安全巩固提升工程</t>
  </si>
  <si>
    <t>1、槐树坪新建过滤池1座；2、油坊学校湾拦水坝修复1座；3、麻地坪新建拦水坝1座、过滤池1座，彭家院子和赵溪小学新建拦水坝1座、10立方一体池1座，40管道500米，32管道800米；4、油家湾上坝新建过滤池1座，下坝修复蓄水池1座；5、白河垭新建拦水坝1座、过滤池1座，40管道500米，32管道2500米；6、龙洞湾新增拦水坝1座、10立方一体池1座，管道，32管道1000米。</t>
  </si>
  <si>
    <t>巩固提升603   人饮水安全，直接受益161户520  人</t>
  </si>
  <si>
    <t>紫阳县2023年麻柳镇书堰村饮水安全巩固提升项目</t>
  </si>
  <si>
    <r>
      <rPr>
        <sz val="10"/>
        <rFont val="仿宋_GB2312"/>
        <charset val="134"/>
      </rPr>
      <t>1.书堰村1组大供水工程（大河沟)新建拦水坝1座；2.书堰村2组维修蓄水池过滤池；3.书堰村4组重建蓄水池1座50m</t>
    </r>
    <r>
      <rPr>
        <sz val="10"/>
        <rFont val="宋体"/>
        <charset val="134"/>
      </rPr>
      <t>³</t>
    </r>
    <r>
      <rPr>
        <sz val="10"/>
        <rFont val="仿宋_GB2312"/>
        <charset val="134"/>
      </rPr>
      <t>、过滤池30m</t>
    </r>
    <r>
      <rPr>
        <sz val="10"/>
        <rFont val="宋体"/>
        <charset val="134"/>
      </rPr>
      <t>³</t>
    </r>
    <r>
      <rPr>
        <sz val="10"/>
        <rFont val="仿宋_GB2312"/>
        <charset val="134"/>
      </rPr>
      <t>；增加φ40管道300米、φ20管道400米；4.书堰村七组丫口上蓄水池防渗漏处理；5.书堰村5.7.8.9组供水工程（小岭子）蓄水池、进行防渗漏处理；6.书堰村11组（斑竹园）增加拦水坝1座；增加φ32管道1400米；7.书堰村11组（蚂蝗丫）新建拦水坝2处，增加φ32管道1400米；新修一体化蓄水池25m</t>
    </r>
    <r>
      <rPr>
        <sz val="10"/>
        <rFont val="宋体"/>
        <charset val="134"/>
      </rPr>
      <t>³</t>
    </r>
    <r>
      <rPr>
        <sz val="10"/>
        <rFont val="仿宋_GB2312"/>
        <charset val="134"/>
      </rPr>
      <t>；增加φ32管道1200米、φ20管道200米。8.书堰村14组重建50m</t>
    </r>
    <r>
      <rPr>
        <sz val="10"/>
        <rFont val="宋体"/>
        <charset val="134"/>
      </rPr>
      <t>³</t>
    </r>
    <r>
      <rPr>
        <sz val="10"/>
        <rFont val="仿宋_GB2312"/>
        <charset val="134"/>
      </rPr>
      <t>蓄水池1座；增加φ32管道600米、φ40管道200米、φ20管道600米；9.书堰村12组（邹家湾）修建拦水坝一座，增加φ40管道100米；10书堰村12组（泡桐树湾）维修蓄水池1座。</t>
    </r>
  </si>
  <si>
    <t>书堰村</t>
  </si>
  <si>
    <t>巩固提升930   人饮水安全，直接受益286户714  人</t>
  </si>
  <si>
    <t>紫阳县2023年麻柳镇染房村饮水安全巩固提升工程</t>
  </si>
  <si>
    <t>1、三岔河新建水坝、过滤池、蓄水池各1座增加φ20、φ25、φ32管道各400米。增加φ40管道400米，φ50管道100米。
2、宗阳湾维修蓄水池1座
3、染房村7组（汪家坟）施增补饮水工程1处，新建拦水坝、过滤池、蓄水池各1座。4、染房9、10组更换Φ32管道200米、Φ20管道1000米</t>
  </si>
  <si>
    <t>巩固提升518   人饮水安全，直接受益112户422  人</t>
  </si>
  <si>
    <t>紫阳县2023年农村饮水安全水源地保护项目</t>
  </si>
  <si>
    <t>1、农村集中供水工程水源地警示牌952块；2、水源地及构筑物网围栏防护35526米</t>
  </si>
  <si>
    <t>17镇</t>
  </si>
  <si>
    <t>175村</t>
  </si>
  <si>
    <t>紫阳县水利局</t>
  </si>
  <si>
    <t>刘从平</t>
  </si>
  <si>
    <t>0915-4425257</t>
  </si>
  <si>
    <t>保证56000人饮水水质安全，直接受益10680户29980  人</t>
  </si>
  <si>
    <t>紫阳县2023年城关镇农村饮水安全水毁修复工程</t>
  </si>
  <si>
    <t>（楠木）维修拦水坝1座，更换过滤池滤板；（天星）维修拦水坝2座；（太平）更换φ20PE管道400m；（全安）更换φ32PE管道600m，φ20PE管道2000m；（大力滩）加固φ90管道30m。</t>
  </si>
  <si>
    <t>楠木村、天星村、太平村、全安村、大力滩村</t>
  </si>
  <si>
    <t>巩固提升863   人饮水安全，直接受益91户252  人</t>
  </si>
  <si>
    <t>紫阳县2023年东木镇农村饮水安全水毁修复工程</t>
  </si>
  <si>
    <r>
      <rPr>
        <sz val="10"/>
        <rFont val="仿宋_GB2312"/>
        <charset val="134"/>
      </rPr>
      <t>（柏杨）新建20m3蓄水池1座，Φ32管道200米；（集镇）更换PE</t>
    </r>
    <r>
      <rPr>
        <sz val="10"/>
        <rFont val="宋体"/>
        <charset val="134"/>
      </rPr>
      <t>∅</t>
    </r>
    <r>
      <rPr>
        <sz val="10"/>
        <rFont val="仿宋_GB2312"/>
        <charset val="134"/>
      </rPr>
      <t>110管道120米，</t>
    </r>
    <r>
      <rPr>
        <sz val="10"/>
        <rFont val="宋体"/>
        <charset val="134"/>
      </rPr>
      <t>∅</t>
    </r>
    <r>
      <rPr>
        <sz val="10"/>
        <rFont val="仿宋_GB2312"/>
        <charset val="134"/>
      </rPr>
      <t>100排气阀1个。</t>
    </r>
  </si>
  <si>
    <t>柏杨村、月桂村</t>
  </si>
  <si>
    <t>巩固提升3845   人饮水安全，直接受益255户868  人</t>
  </si>
  <si>
    <t>紫阳县2023年洄水镇农村饮水安全水毁修复工程</t>
  </si>
  <si>
    <t>（联沟）更换Φ32管道300米；（庙沟）更换Φ40管道300米，Φ25管道200米；（小河）更换Φ20管道1000米；（桦栎）新建拦水坝1座；（连桥）更换Φ40管道200米</t>
  </si>
  <si>
    <t>联沟村、庙沟村、小河村、桦栎村、连桥村</t>
  </si>
  <si>
    <t>巩固提升623   人饮水安全，直接受益158户436 人</t>
  </si>
  <si>
    <t>紫阳县2023年洞河镇农村饮水安全水毁修复工程</t>
  </si>
  <si>
    <r>
      <rPr>
        <sz val="10"/>
        <rFont val="仿宋_GB2312"/>
        <charset val="134"/>
      </rPr>
      <t>（集镇）更换抽水泵1台、PE</t>
    </r>
    <r>
      <rPr>
        <sz val="10"/>
        <rFont val="宋体"/>
        <charset val="134"/>
      </rPr>
      <t>∅</t>
    </r>
    <r>
      <rPr>
        <sz val="10"/>
        <rFont val="仿宋_GB2312"/>
        <charset val="134"/>
      </rPr>
      <t>160管道100米。</t>
    </r>
  </si>
  <si>
    <t>巩固提升3400   人饮水安全，直接受益236户782  人</t>
  </si>
  <si>
    <t>紫阳县2023年高桥镇农村饮水安全水毁修复工程</t>
  </si>
  <si>
    <t>（权河）更换Φ40管道200米；（何家堡）拦水坝1座，沉砂池2座，Φ40管道100米</t>
  </si>
  <si>
    <t>权河村、何家堡村</t>
  </si>
  <si>
    <t>巩固提升251   人饮水安全，直接受益35户108  人</t>
  </si>
  <si>
    <t>紫阳县2023年高滩镇农村饮水安全水毁修复工程</t>
  </si>
  <si>
    <t>（牌楼）更换集水井盖子3块</t>
  </si>
  <si>
    <t>牌楼村</t>
  </si>
  <si>
    <t>巩固提升110  人饮水安全，直接受益12户37  人</t>
  </si>
  <si>
    <t>紫阳县2023年汉王镇农村饮水安全水毁修复工程</t>
  </si>
  <si>
    <r>
      <rPr>
        <sz val="10"/>
        <rFont val="仿宋_GB2312"/>
        <charset val="134"/>
      </rPr>
      <t>（马家营）更换Φ32管道800米，Φ90管道180米；（汉城）更换32Φ管道800米；（西河）修复拦水坝1座；（农安）更换90Φ主管道100米、75Φ管道120米、25Φ管道200米；（兴塘）新建沉砂过滤蓄水一体池一处30m</t>
    </r>
    <r>
      <rPr>
        <sz val="10"/>
        <rFont val="宋体"/>
        <charset val="134"/>
      </rPr>
      <t>³</t>
    </r>
    <r>
      <rPr>
        <sz val="10"/>
        <rFont val="仿宋_GB2312"/>
        <charset val="134"/>
      </rPr>
      <t>，连通原有蓄水池，PEφ32管道200米，原输水管道3000米沿途间断性损毁；（安五）更换Φ40管道1000米；（五郎坪）更换Φ32主管道1000米；（集镇）更换抽水泵2台、电缆200米，PE</t>
    </r>
    <r>
      <rPr>
        <sz val="10"/>
        <rFont val="宋体"/>
        <charset val="134"/>
      </rPr>
      <t>∅</t>
    </r>
    <r>
      <rPr>
        <sz val="10"/>
        <rFont val="仿宋_GB2312"/>
        <charset val="134"/>
      </rPr>
      <t>90管道100米。</t>
    </r>
  </si>
  <si>
    <t>马家营村、汉城村、西河村、兴塘村、安五村、五郎坪村、集镇</t>
  </si>
  <si>
    <t>巩固提升4820  人饮水安全，直接受益408户1381 人</t>
  </si>
  <si>
    <t>紫阳县2023年蒿坪镇农村饮水安全水毁修复工程</t>
  </si>
  <si>
    <t>（兴隆）1组、7组拦水坝2座</t>
  </si>
  <si>
    <t>兴隆村</t>
  </si>
  <si>
    <t>巩固提升125   人饮水安全，直接受益44户175  人</t>
  </si>
  <si>
    <t>紫阳县2023年红椿镇农村饮水安全水毁修复工程</t>
  </si>
  <si>
    <t>（侯家坪）拦水坝1座，更换Φ40管道200米；（民利）拦水坝1座，集水井盖子1个</t>
  </si>
  <si>
    <t>侯家坪村、民利村</t>
  </si>
  <si>
    <t>巩固提升104  人饮水安全，直接受益11户35 人</t>
  </si>
  <si>
    <t>紫阳县2023年焕古镇农村饮水安全水毁修复工程</t>
  </si>
  <si>
    <r>
      <rPr>
        <sz val="10"/>
        <rFont val="仿宋_GB2312"/>
        <charset val="134"/>
      </rPr>
      <t>（春堰）更换抽水泵1台，Φ20管道1000米；（东红）更换Φ50管道200米；（金塘）更换Φ20管道2000米；（集镇）更换增压水泵1台、PE</t>
    </r>
    <r>
      <rPr>
        <sz val="10"/>
        <rFont val="宋体"/>
        <charset val="134"/>
      </rPr>
      <t>∅</t>
    </r>
    <r>
      <rPr>
        <sz val="10"/>
        <rFont val="仿宋_GB2312"/>
        <charset val="134"/>
      </rPr>
      <t>75管道150米</t>
    </r>
  </si>
  <si>
    <t>春堰村、东红村、金塘村、集镇</t>
  </si>
  <si>
    <t>巩固提升4665 人饮水安全，直接受益308户1029 人</t>
  </si>
  <si>
    <t>紫阳县2023年麻柳镇农村饮水安全水毁修复工程</t>
  </si>
  <si>
    <t>（麻柳）四组拦水坝1座，更换Φ32管道300米，Φ20管道600米</t>
  </si>
  <si>
    <t>巩固提升42   人饮水安全，直接受益5户16  人</t>
  </si>
  <si>
    <t>紫阳县2023年毛坝镇农村饮水安全水毁修复工程</t>
  </si>
  <si>
    <t>（瓦滩）更换PE63管道100米；（腰庄）更换PE63管道100米，PE32管道200米；（干沙）更换Φ32水管200米，新建10m3蓄水池1座</t>
  </si>
  <si>
    <t>瓦滩村、腰庄村、干沙村、</t>
  </si>
  <si>
    <t>巩固提升256  人饮水安全，直接受益24户100 人</t>
  </si>
  <si>
    <t>紫阳县2023年双安镇农村饮水安全水毁修复工程</t>
  </si>
  <si>
    <r>
      <rPr>
        <sz val="10"/>
        <rFont val="仿宋_GB2312"/>
        <charset val="134"/>
      </rPr>
      <t>（双河口）更换Φ110管道200米，Φ90管道100米；（林本河）新建拦水坝2座；（集镇）新建拦水坝1座，维修加固1座，更换PE</t>
    </r>
    <r>
      <rPr>
        <sz val="10"/>
        <rFont val="宋体"/>
        <charset val="134"/>
      </rPr>
      <t>∅</t>
    </r>
    <r>
      <rPr>
        <sz val="10"/>
        <rFont val="仿宋_GB2312"/>
        <charset val="134"/>
      </rPr>
      <t>110管道300米</t>
    </r>
  </si>
  <si>
    <t>双河口村、林本河村、集镇</t>
  </si>
  <si>
    <t>巩固提升4888 人饮水安全，直接受益491户1794 人</t>
  </si>
  <si>
    <t>紫阳县2023年瓦庙镇农村饮水安全水毁修复工程</t>
  </si>
  <si>
    <t>（堰塘）维修拦水坝2座；（老庄）维修拦水坝1座</t>
  </si>
  <si>
    <t>堰塘村、老庄村</t>
  </si>
  <si>
    <t>巩固提升62 人饮水安全，直接受益0户0 人</t>
  </si>
  <si>
    <t>紫阳县2023年向阳镇农村饮水安全水毁修复工程</t>
  </si>
  <si>
    <t>（显钟）四组陈家沟加固蓄水池1座，五组吴家沟拦水坝维修；（营梁）新建拦水坝1座，10m3蓄水池1座，安装Φ25管道1000米；（天生桥）因灾水毁更换32管道600米；（鸡鸣）修复更换Φ32管道600米，Φ25管道400米，Φ20管道400米；（钟林）新建拦水坝1座，10m3蓄水池1座，50#管道200m；（院墙）新建拦水坝1座，安装PEΦ63管道200米</t>
  </si>
  <si>
    <t>显钟村、营梁村、天生桥村、鸡鸣村、钟林村、院墙村、</t>
  </si>
  <si>
    <t>巩固提升330 人饮水安全，直接受益49户157人</t>
  </si>
  <si>
    <t>2、厨房厕所圈舍等改善</t>
  </si>
  <si>
    <t>紫阳县2023年向阳集镇六期公厕建设</t>
  </si>
  <si>
    <t>公共厕所一处70平方米，配套管网500米。</t>
  </si>
  <si>
    <t>太月社区</t>
  </si>
  <si>
    <t>通过改善基础设施条件，提升人居环境，促搬迁融入。</t>
  </si>
  <si>
    <t>287户415人受益</t>
  </si>
  <si>
    <t>紫阳县2023年向阳集镇五期公厕建设</t>
  </si>
  <si>
    <t>公共厕所一处70平方米，配套管网800米。</t>
  </si>
  <si>
    <t>258户1118人受益</t>
  </si>
  <si>
    <t>紫阳县2023年毛坝镇集镇四期安置点公厕项目</t>
  </si>
  <si>
    <t>新建公厕40平方米及相关配套设施。</t>
  </si>
  <si>
    <t>集镇四期</t>
  </si>
  <si>
    <t>通过提升搬迁安置点基础设施，达到搬迁群众安居效果</t>
  </si>
  <si>
    <t>440户1622人受益</t>
  </si>
  <si>
    <t>紫阳县2023年高滩镇集镇三期公厕项目</t>
  </si>
  <si>
    <t>新建集镇三期安置点公厕一个50平方米。</t>
  </si>
  <si>
    <t>社区</t>
  </si>
  <si>
    <t>通过改善基础设施条件，提升人居环境，推动乡村产业、人才、文化、生态、组织等全面振兴，农民过上安居乐业的幸福生活。</t>
  </si>
  <si>
    <t>160户1275人受益</t>
  </si>
  <si>
    <t>紫阳县2023年双安镇白马村安置点公厕建设项目</t>
  </si>
  <si>
    <t>新建公厕一座40平方米，配套附属设施。</t>
  </si>
  <si>
    <t>通过完善安置点基础设施，达到保障搬迁群众日常生活需要，改善人居环境等效果</t>
  </si>
  <si>
    <t>221户800人受益</t>
  </si>
  <si>
    <t>紫阳县2023年焕古镇金塘村安置点公厕建设项目</t>
  </si>
  <si>
    <t>新建60平米公共厕所，洗手台一处；铺设管径200毫米波纹管300米,开挖回填水泥抹面300米。</t>
  </si>
  <si>
    <t>123户335人受益</t>
  </si>
  <si>
    <t>紫阳县2023年洄水镇龙行沟社区便民服务公厕项目</t>
  </si>
  <si>
    <t>在龙行沟社区六期安置点建设一个50平米公共卫生厕所。</t>
  </si>
  <si>
    <t>龙行沟社区</t>
  </si>
  <si>
    <t>260户1846人受益</t>
  </si>
  <si>
    <t>紫阳县2023年蒿坪镇红旗社区公共厕所</t>
  </si>
  <si>
    <t>新建公共厕所一处60平方米。</t>
  </si>
  <si>
    <t>红旗社区</t>
  </si>
  <si>
    <t>1312户4822人受益</t>
  </si>
  <si>
    <t>紫阳县2023年焕古镇腊竹村至硒茶小镇农村人居环境整治村容村貌综合提升项目（一期）</t>
  </si>
  <si>
    <r>
      <rPr>
        <sz val="10"/>
        <rFont val="仿宋_GB2312"/>
        <charset val="134"/>
      </rPr>
      <t>焕古镇：①和焕路实施绿地建设7390延米，栽植街道树940株，建绿地17处，14625.5平方米。②和焕路沿线新建休闲游园8处7300㎡及新建观江平台5处2900㎡。③焕古村新建油坊沟新建污水处理厂1座，处理规模500t/d；污水管网5000m，修复中码头污水处理池100m</t>
    </r>
    <r>
      <rPr>
        <sz val="10"/>
        <rFont val="宋体"/>
        <charset val="134"/>
      </rPr>
      <t>³</t>
    </r>
    <r>
      <rPr>
        <sz val="10"/>
        <rFont val="仿宋_GB2312"/>
        <charset val="134"/>
      </rPr>
      <t>，改造新街排污管网2000m。城关镇：塘么子沟村黄泥堡新建100m</t>
    </r>
    <r>
      <rPr>
        <sz val="10"/>
        <rFont val="宋体"/>
        <charset val="134"/>
      </rPr>
      <t>³</t>
    </r>
    <r>
      <rPr>
        <sz val="10"/>
        <rFont val="仿宋_GB2312"/>
        <charset val="134"/>
      </rPr>
      <t>污水处理池、管网收集1300米、支管管网2000米、标准污水处理站1座，对公路沿线的乱堆进行清理、沿江污水管网维修。</t>
    </r>
  </si>
  <si>
    <t>焕古镇
城关镇</t>
  </si>
  <si>
    <t xml:space="preserve">腊竹村
大连村
焕古村
塘么子沟村
</t>
  </si>
  <si>
    <t>部分农民零星务工增加收入，提高农村群众生活环境</t>
  </si>
  <si>
    <t>方便群众生活</t>
  </si>
  <si>
    <t>紫阳县2023年蒿坪镇蒿坪村至龙泉山庄农村人居环境整治村容村貌综合提升项目（一期）</t>
  </si>
  <si>
    <t>①金石村一二组新建一组污水管道2000米、二组污水处理厂一处、管道1000米；黄金安置点污水处理厂一座，官网2000米；改革村四五组治理排污水沟1000米（清理、铺设管道）；东关村二组新建集中污水处理管网1500米，检查井10个；改造提升北沟口农户污水管道1500米，实现雨污分流，新建污水收集池2个，配套建设污水管网2000米。②金石村二组休闲驿站一个、公厕一个、配套建设绿化及景观设施等；③黄金村一组休闲驿站一个、公厕一个、配套建设绿化及景观设施等。在蒿汉路沿线利用蒿汉路改造后空置地块修建停车位100个。④镇政府至黄金村显月寺大门（东关、双胜、金石、黄金、平川、蒿坪、改革）新建绿化带6800平方米，种植桂花树1000株，配套建设花池等附属设施。安装院落路灯50盏。</t>
  </si>
  <si>
    <t>集镇街道
东关
平川
蒿坪
改革
金石
黄金
双胜</t>
  </si>
  <si>
    <t>紫阳县2023年城关镇新田村至青中村农村人居环境整治村容村貌综合提升项目（一期）</t>
  </si>
  <si>
    <t>①新建排水沟2000米，新建花海30亩、提升、休息驿站2处、补植花卉提升花廊2个800平方米；②新田村阳光小区青石板300修建花台、花廊，绿化500㎡，叶家湾绿化300㎡、人行步道100米、健身器材1套，外坎100立方米，青石板300㎡，观景树50株，补种绿植30000株，维修花台2000米，人行步道1000米，配备绿化500㎡，配备休闲设施5套。③悟真观内坎粉刷1500平方米，配备青砖花台1500米，绿植盆栽花瓶500个，配备绿植100株。④青中村一组安置点、二组安置点、三组安置点、特困安置点新建污水处理设施4处，配套建设排污管网。⑤安装院落路灯40盏。</t>
  </si>
  <si>
    <t>新田村
青中村</t>
  </si>
  <si>
    <t>紫阳县2023年高桥镇兰草村至裴坝村农村人居环境整治村容村貌综合提升项目（一期）</t>
  </si>
  <si>
    <t>①综合整治裴坝村罐子沟至、白鹭山庄、裴家坝老院子房屋外围环境，兰草村集中整治庭院1处（7户）。②裴坝村集中改造庭院2处，连户路120米，院坝硬化500平方米，乔灌结合绿植600平方米，花坛30个，围栏50米，拆除危房1处200余平方米，茶叶示范园区栽植树木80棵，开源小区至白鹭山庄、裴家坝老院子新建花坛50个、花池1000米，乔灌结合绿植1000平方米，栽植长青绿植120棵，仿竹生态栅栏1000米；兰草村权河高速路口至庞家梁绿化花坛12处，花池1100米，乔灌结合绿植3500平方米，道路两侧植被杂物清理3000米，仿竹生态栅栏1000米。③裴坝村粉厂集中安置点至裴坝村委会沿线排污沟处理600米，污水管道400米。建设小型污水处理厂1座，拆除废弃水窑2处；兰草村小型污水处理1处，配套管道2000米，沟渠治理400米，挡墙280立方米，排水沟硬化250平方米。④裴坝村粉厂集中安置点至白鹭山庄、裴坝大院、兰草村权河高速路口至庞家梁沿线安装院落照明灯80盏。</t>
  </si>
  <si>
    <t>兰草村
裴坝村</t>
  </si>
  <si>
    <t>紫阳县2023年汉王镇农安村码头至五马乡农会农村人居环境整治村容村貌综合提升项目（一期）</t>
  </si>
  <si>
    <t>①建设紫阳石板步道160米，透水彩色混凝土步道370米。②建仿木混凝土栏杆330米，玻璃栏杆120米。③建透水砖砌体花池1030米；④建室外防腐木平台30平方，美丽家园示范户20户，院内绿化、围栏2000平米米⑤毛石挡墙砌体600立方，污水防洪渠修复300米。⑥建农村公厕1座。⑦实施绿化4000平方米。⑧安装院落照明太阳路灯60盏。</t>
  </si>
  <si>
    <t>紫阳县2023年向阳镇贾坪村至营梁村农村人居环境整治村容村貌综合提升项目（一期）</t>
  </si>
  <si>
    <t>①贾坪村联户路建设共计2050米，（冉正刚-桑红路300米，草莓园--伍开友侧边150米，何艳平文谋建--桑红路200米， 焦庆国-村级路口200米， 贾仕洪--村级路口80），贾学辉--村级路口40米，  廖加田-村级路口300米， 贾学祥-村级路口80米， 廖家海--村级路口120米， 宋祖寿--村级路口80米， 沈昌军--廖家明500米）。②贾坪村张家湾至四组贾学军对面实施绿化6000平方，营梁村补植茶山旅游观光路绿化带300平方米，补植灌木、绿植1500株。③院落院落安装路灯100盏。⑤贾坪村新建排污沟2450米（一组冉光明至谢志新房后200米，廖国芳张蔚侧边至桑瓦公里150米，二组何光书旁边50米，李德培至向劭伟房后30米，贾学明至王志锡120米，贾学伦至村级公路外沿200米，贾学朝房后至焦家300米，贾学平至王立安旁200米，喻坤录至沈昌树家150米，回民墓地至李远海旁边350米，刘清琼至廖家明150米，康少连至廖正华100米，廖家庆至张小军旁450米）；新建营梁村村委会至祝天华房后300米排水沟治理，胡家沟、樊家沟、金家沟1000米治理。⑥营梁村补植茶山旅游观光路绿化带300平方米，补植灌木、绿植1500株。</t>
  </si>
  <si>
    <t>贾坪村
营梁村</t>
  </si>
  <si>
    <t>紫阳县2023年麻柳镇麻柳村染坊村农村人居环境整治综合项目</t>
  </si>
  <si>
    <t>①麻柳村、染房村各新建日处理80吨以上的污水处理站1个。②整治庭院10个。</t>
  </si>
  <si>
    <t>麻柳村
染房村</t>
  </si>
  <si>
    <t>改善居住环境
提升生活质量</t>
  </si>
  <si>
    <t>有效收集群众生活垃圾</t>
  </si>
  <si>
    <t>紫阳县2023年界岭镇麻园村农村人居环境整治综合项目</t>
  </si>
  <si>
    <t>①修复五一集中住宅区污水收集管网1000米。②二组拱桥湾安置点、五一集中住宅区各建18平方左右公厕1座；③二组拱桥湾安置点提升污水处理设施，维修污水管网400米。③整治庭院10个。</t>
  </si>
  <si>
    <t>紫阳县2023年洄水镇庙沟村生活垃圾治理工程</t>
  </si>
  <si>
    <t>①整治庭院10个。②“五美庭院”建设3处。</t>
  </si>
  <si>
    <t>庙沟村、团堡村</t>
  </si>
  <si>
    <t>紫阳县2023年红椿镇盘龙村农村人居环境整治综合项目</t>
  </si>
  <si>
    <t>①新建盖板涵1000米、污水管道1000米；②整治庭院10个。</t>
  </si>
  <si>
    <t>紫阳县2023年汉王镇五郎坪村农村人居环境整治综合项目</t>
  </si>
  <si>
    <t>①擂鼓台旅游公路沿线建设16平方米二类标准公厕1座；②改造提升村委会沿线污水管网2000米。③整治庭院10个。</t>
  </si>
  <si>
    <t>紫阳县2023年双桥镇东垭村农村人居环境综合整治项目</t>
  </si>
  <si>
    <t>①建设污水集中收集处理池3个，污水收集管网3000米；②整治庭院10个。</t>
  </si>
  <si>
    <t>紫阳县2023年高滩镇蓼坝村农村人居环境整治综合项目</t>
  </si>
  <si>
    <t>①改造提升安置点污水收集管网600米，提升改造污水收集池1个。②整治庭院10个。</t>
  </si>
  <si>
    <t>紫阳县2023年洞河镇垃圾污水处理建设项目</t>
  </si>
  <si>
    <t>新建16方玻璃钢化粪池1个，减压池1个，雨污分离集水开2个，排水沟70米。</t>
  </si>
  <si>
    <t>紫阳县2023洞河镇马家庄村人居环境综合整治项目</t>
  </si>
  <si>
    <t>栽植桂花、香樟、丁香等行道树3公里1000棵，种植冠幅1米红叶女贞200棵，栽植红叶石兰500平方米，竹林500平方米，种植道路边花草5000平方米，栽植爬山虎300珠，安装太阳能路灯40盏，建设垃圾中转房4处。</t>
  </si>
  <si>
    <t>马家庄村、云峰村</t>
  </si>
  <si>
    <t>增加零时务工，提高群众收入</t>
  </si>
  <si>
    <t>紫阳县2023年焕古镇大连村人居环境提升项目</t>
  </si>
  <si>
    <t>布设照明设施2公里、路灯50盏，无线wifi、监控等设施。</t>
  </si>
  <si>
    <t>提升人居环境</t>
  </si>
  <si>
    <t>125户380人直接受益</t>
  </si>
  <si>
    <t>紫阳县2023年城关镇新桃村公厕建设项目</t>
  </si>
  <si>
    <t>新桃村任河咀新建公厕3个。</t>
  </si>
  <si>
    <t>100户300人直接受益</t>
  </si>
  <si>
    <t>紫阳县2023年高滩镇牌楼村公厕项目</t>
  </si>
  <si>
    <t>村委会旁建设公厕1处40平方米。</t>
  </si>
  <si>
    <t>紫阳县2023年蒿坪镇蒿坪村人居环境整治项目</t>
  </si>
  <si>
    <t>王家院子、毛家湾、胡家院子新建化粪池30立方米3座、排污管网2000米；柳树梁-草莓园新建排污管260米。</t>
  </si>
  <si>
    <t>120户364人直接受益</t>
  </si>
  <si>
    <t>紫阳县2023年农村人居环境综合整治项目</t>
  </si>
  <si>
    <t>购置分类垃圾桶1000个，普通垃圾桶7000个，配建生活垃圾收集亭240个。</t>
  </si>
  <si>
    <t>相关镇村</t>
  </si>
  <si>
    <t>方便群众投放垃圾</t>
  </si>
  <si>
    <t>10000户33000人受益</t>
  </si>
  <si>
    <t>紫阳县2023年人居环境示范村建设项目</t>
  </si>
  <si>
    <t>城关镇双坪村等9个村、高滩镇八庙村等2个村、城关镇新桃村等3个村分别按照保障措施、生活垃圾治理、生活污水治理、厕所革命、农业生产废弃物资源化利用、村容村貌提升、村庄规划、运营管护等8个方面建设人居环境示范村，给与10万元、5万元、3万元建设奖励补助。</t>
  </si>
  <si>
    <t>城关镇
蒿坪镇
汉王镇
红椿镇
东木镇
毛坝镇
瓦庙镇
高桥镇
洄水镇
高滩镇
焕古镇
洞河镇</t>
  </si>
  <si>
    <t>双坪村
双星社区农安村
白兔村
关庙村
观音村
瓦房村
新华村
新房村裴坝村
茶稻村
八庙村
春堰村
新桃村
权河村
马家庄村</t>
  </si>
  <si>
    <t>项目建设带动部分农户零星务工增加收入，同时有效的改善生态环境，提高农村人居环境整治水平</t>
  </si>
  <si>
    <t>2400户7200人受益</t>
  </si>
  <si>
    <t>紫阳县2023年洄水镇端垭村人居环境整治提升项目</t>
  </si>
  <si>
    <t>采购240L的垃圾桶110个，放置在村内22处人口密集区域点。</t>
  </si>
  <si>
    <t>端垭村</t>
  </si>
  <si>
    <t>改善人居环境，提升群众满意度。</t>
  </si>
  <si>
    <t>316户1077人受益。</t>
  </si>
  <si>
    <t>紫阳县2023年高滩镇蓼坝村生活污水处理设施水毁修复工程</t>
  </si>
  <si>
    <t>重新固定及防腐处理原有污水收集管网66米，新建污水收集管网36米</t>
  </si>
  <si>
    <t>改善人居生态环境</t>
  </si>
  <si>
    <t>完成集镇生活污水处理设施修复，确保集镇生活污水得到有效处理。</t>
  </si>
  <si>
    <t>紫阳县2023年东木镇月桂村生活污水处理设施水毁修复工程</t>
  </si>
  <si>
    <t>改造涵管90米，PE管道60米，恢复两处排污口。</t>
  </si>
  <si>
    <t>月桂村</t>
  </si>
  <si>
    <t>紫阳县2023年洞河镇楸园村生活污水处理设施水毁修复工程</t>
  </si>
  <si>
    <t>新修河堤16米，恢复检查井3座</t>
  </si>
  <si>
    <t>秋园村</t>
  </si>
  <si>
    <t>紫阳县2023年红椿镇尚坝村生活污水处理设施水毁修复工程</t>
  </si>
  <si>
    <t>更换检查井盖13个，疏通管道230米，新建检查井8座</t>
  </si>
  <si>
    <t>尚坝村</t>
  </si>
  <si>
    <t>紫阳县2023年双安镇生活污水处理设施水毁修复工程</t>
  </si>
  <si>
    <t>恢复φ200钢管956米，新装钢支架36个，φ200钢管108米</t>
  </si>
  <si>
    <t>林本河村</t>
  </si>
  <si>
    <t>紫阳县2023年双桥镇双河村生活污水处理设施水毁修复工程</t>
  </si>
  <si>
    <t>清理塌方4500方；清理泵站1座，恢复DN200钢管242米，新建C25毛石混凝土挡土墙901方，C25混凝土挡土墙206方。</t>
  </si>
  <si>
    <t>双河村</t>
  </si>
  <si>
    <t>紫阳县2023年高滩镇生活污水处理设施水毁修复工程</t>
  </si>
  <si>
    <t>新建φ110PVC,360米，DN200钢管198米，恢复DN200钢管54米，清理泵站3座，恢复PE90管道36米</t>
  </si>
  <si>
    <t>紫阳县2023年焕古镇焕古村生活污水处理设施水毁修复工程</t>
  </si>
  <si>
    <r>
      <rPr>
        <sz val="10"/>
        <rFont val="仿宋_GB2312"/>
        <charset val="134"/>
      </rPr>
      <t>新建DN200钢管4米，恢复φ160PE管道36米，新建φ200PE管道180米，浆砌石支墩 75m</t>
    </r>
    <r>
      <rPr>
        <sz val="10"/>
        <rFont val="宋体"/>
        <charset val="134"/>
      </rPr>
      <t>³</t>
    </r>
    <r>
      <rPr>
        <sz val="10"/>
        <rFont val="仿宋_GB2312"/>
        <charset val="134"/>
      </rPr>
      <t xml:space="preserve">，φ300波纹管30米
</t>
    </r>
  </si>
  <si>
    <t>紫阳县2023年向阳镇悬鼓村生活污水处理设施水毁修复工程</t>
  </si>
  <si>
    <r>
      <rPr>
        <sz val="10"/>
        <rFont val="仿宋_GB2312"/>
        <charset val="134"/>
      </rPr>
      <t>新建φ110PVC340米，恢复DN200钢管12米，混凝土支墩10m</t>
    </r>
    <r>
      <rPr>
        <sz val="10"/>
        <rFont val="宋体"/>
        <charset val="134"/>
      </rPr>
      <t>³</t>
    </r>
    <r>
      <rPr>
        <sz val="10"/>
        <rFont val="仿宋_GB2312"/>
        <charset val="134"/>
      </rPr>
      <t>，疏通φ400波纹管36米，</t>
    </r>
  </si>
  <si>
    <t>悬鼓村</t>
  </si>
  <si>
    <t>紫阳县2023年汉王镇生活污水处理设施水毁修复工程、</t>
  </si>
  <si>
    <r>
      <rPr>
        <sz val="10"/>
        <rFont val="仿宋_GB2312"/>
        <charset val="134"/>
      </rPr>
      <t>清理淤泥9000m</t>
    </r>
    <r>
      <rPr>
        <sz val="10"/>
        <rFont val="宋体"/>
        <charset val="134"/>
      </rPr>
      <t>³</t>
    </r>
    <r>
      <rPr>
        <sz val="10"/>
        <rFont val="仿宋_GB2312"/>
        <charset val="134"/>
      </rPr>
      <t>，新建浆砌石河堤420m</t>
    </r>
    <r>
      <rPr>
        <sz val="10"/>
        <rFont val="宋体"/>
        <charset val="134"/>
      </rPr>
      <t>³</t>
    </r>
    <r>
      <rPr>
        <sz val="10"/>
        <rFont val="仿宋_GB2312"/>
        <charset val="134"/>
      </rPr>
      <t>。</t>
    </r>
  </si>
  <si>
    <t>汉王集镇</t>
  </si>
  <si>
    <t>紫阳县2023年毛坝镇温家坪村生活污水处理设施水毁修复工程</t>
  </si>
  <si>
    <r>
      <rPr>
        <sz val="10"/>
        <rFont val="仿宋_GB2312"/>
        <charset val="134"/>
      </rPr>
      <t>恢复φ90PE管道280米，清理泵站1座，新建挡土墙150m</t>
    </r>
    <r>
      <rPr>
        <sz val="10"/>
        <rFont val="宋体"/>
        <charset val="134"/>
      </rPr>
      <t>³</t>
    </r>
    <r>
      <rPr>
        <sz val="10"/>
        <rFont val="仿宋_GB2312"/>
        <charset val="134"/>
      </rPr>
      <t>，砼路面540㎡，新购两台隔膜式近期泵，维修两台进气泵，新建污水收集管网120米，恢复管道50米</t>
    </r>
  </si>
  <si>
    <t>温家坪村</t>
  </si>
  <si>
    <t>紫阳县2023年麻柳镇麻柳村生活污水处理设施水毁修复工程</t>
  </si>
  <si>
    <t>新建污水管网1266米</t>
  </si>
  <si>
    <t>紫阳县2023年瓦庙镇新华村生活污水处理设施水毁修复工程</t>
  </si>
  <si>
    <t>新建挡墙70米，排水沟70米，新建消能沉淀池一座，截水沟104米，清理厂区泥土2100余方等。</t>
  </si>
  <si>
    <t>紫阳县2023年蒿坪镇集镇街道生活污水处理设施水毁修复工程</t>
  </si>
  <si>
    <t xml:space="preserve">新建PE160管道1100米，DN160钢管300米，泵站1座
</t>
  </si>
  <si>
    <t>紫阳县2023年红椿镇七里沟社区生活污水处理设施水毁修复工程</t>
  </si>
  <si>
    <t>新建污水收集管网1400米，检查井7座</t>
  </si>
  <si>
    <t>七里沟  社区</t>
  </si>
  <si>
    <t>紫阳县2023年区域性垃圾中转站建设</t>
  </si>
  <si>
    <r>
      <rPr>
        <sz val="10"/>
        <rFont val="仿宋_GB2312"/>
        <charset val="0"/>
      </rPr>
      <t>购置日处理100吨-150吨生活垃圾水平压缩垃圾站（配套2个垃圾周转箱）5台；购置大型钩臂垃圾车（15m</t>
    </r>
    <r>
      <rPr>
        <sz val="10"/>
        <rFont val="宋体"/>
        <charset val="0"/>
      </rPr>
      <t>³</t>
    </r>
    <r>
      <rPr>
        <sz val="10"/>
        <rFont val="仿宋_GB2312"/>
        <charset val="0"/>
      </rPr>
      <t>）5辆；大型钩臂垃圾车配套垃圾箱（15m</t>
    </r>
    <r>
      <rPr>
        <sz val="10"/>
        <rFont val="宋体"/>
        <charset val="0"/>
      </rPr>
      <t>³</t>
    </r>
    <r>
      <rPr>
        <sz val="10"/>
        <rFont val="仿宋_GB2312"/>
        <charset val="0"/>
      </rPr>
      <t>）5个；喷淋除臭系统（高压喷头喷出小于0.01mm微细除臭粒子，有效降解垃圾中的臭味气体）；污水处理系统（处理垃圾中的污水，处理后污水达到三级排放标准）</t>
    </r>
  </si>
  <si>
    <t>紫阳县住建局</t>
  </si>
  <si>
    <t>覃承军</t>
  </si>
  <si>
    <t>0915-4422335</t>
  </si>
  <si>
    <t>完成区域内生活垃圾处理设施修复，确保区域内生活垃圾得到有效处理。</t>
  </si>
  <si>
    <t>紫阳县2023年生活垃圾处理工程（一期）</t>
  </si>
  <si>
    <t>新建日处理81.6t的生活垃圾填埋场一座，配建附属设施、设备等。</t>
  </si>
  <si>
    <t>紫阳县2023年安置点污水处理站建设项目</t>
  </si>
  <si>
    <t>新建100户以上安置点污水处理站10个：分别是紫阳县2023年城关镇和平村一组高家坝、城关镇新田村一组、城关镇大力滩村一组、城关镇西门河村一组、界岭镇双明村一组、高桥镇双龙村、毛坝镇染沟村13组、毛坝镇街道居委会、毛坝镇腰庄村5组、高滩镇八庙村四组。</t>
  </si>
  <si>
    <t>全县17个镇</t>
  </si>
  <si>
    <t>劳务增收，改善人居生态环境</t>
  </si>
  <si>
    <t>通过污水处理厂建设，确保安置点污水得到有效处理。</t>
  </si>
  <si>
    <t>紫阳县2023年向阳镇乡村旅游厕所建设项目</t>
  </si>
  <si>
    <t xml:space="preserve">    在向阳镇营梁村新建乡村旅游厕所1个60平方米。</t>
  </si>
  <si>
    <t>营梁村</t>
  </si>
  <si>
    <t>通过改善基础设施，提高乡村旅游公共服务能力，满足群众需求。</t>
  </si>
  <si>
    <t>项目建成后，可解决向阳镇周边群众入厕问题，并间接提高了大巴山茶马古道景区旅游服务水平。</t>
  </si>
  <si>
    <t>七、村基础设施</t>
  </si>
  <si>
    <t>1、通村、组硬化路及护栏</t>
  </si>
  <si>
    <t>紫阳县2023年毛坝镇瓦滩村道路提升改造项目</t>
  </si>
  <si>
    <t>改造提升道路3.5公里，宽度6.9米，配套安保、路肩和水沟。</t>
  </si>
  <si>
    <t>完善设施条件，保障提升道路通行能力</t>
  </si>
  <si>
    <t>紫阳县2023年瓦庙镇堰塘村道路提升改造项目</t>
  </si>
  <si>
    <t>改造提升道路4.9公里，宽度6.9米，配套安保、路肩和水沟。</t>
  </si>
  <si>
    <t>紫阳县2023年高桥镇双龙村桂花树安置点至阳坡院子道路硬化（续建）</t>
  </si>
  <si>
    <t>维修安置点左侧公路排水沟1公里，补齐护栏及相关设施。</t>
  </si>
  <si>
    <t>双龙村</t>
  </si>
  <si>
    <t>紫阳县2023年蒿坪镇森林村五组公路修复工程</t>
  </si>
  <si>
    <t>清除水毁塌方1400立方米，修建挡护310立方米，硬化路面400平方米，水沟100米，涵管17米。</t>
  </si>
  <si>
    <t>恢复基础设施条件</t>
  </si>
  <si>
    <t>恢复交通基础设施条件，保障群众交通出行</t>
  </si>
  <si>
    <t>紫阳县2023年高桥镇龙潭村王家垭口至朱家河坝道路维修工程</t>
  </si>
  <si>
    <t>维修道路1.5公里、建设排水沟、波形护栏；硬化路面0.8公里。</t>
  </si>
  <si>
    <t>带动农户种植厚朴中药材560亩、茶园管护156亩、养羊106头、养猪56头、富硒玉米种植165亩、马铃薯种植131亩。</t>
  </si>
  <si>
    <t>解决农户农产品销售运输、农户出行看病就医等问题</t>
  </si>
  <si>
    <t>紫阳县2023年高桥镇双龙村桂花树道路水毁修复工程</t>
  </si>
  <si>
    <t>修复挡墙1020方，修建涵洞一处，修复路面156平方。</t>
  </si>
  <si>
    <t>改善基础设施条件、保障群众生命财产安全</t>
  </si>
  <si>
    <t>切实改善群众生产生活条件，解决群众出行困难、提高群众幸福指数</t>
  </si>
  <si>
    <t>紫阳县2023年洄水镇茶稻村公路桥项目</t>
  </si>
  <si>
    <t>新建平板桥一座，跨度8米，宽5米。</t>
  </si>
  <si>
    <t>改善提升群众生产生活条件</t>
  </si>
  <si>
    <t>完成建设内容，修复村组道路通行能力</t>
  </si>
  <si>
    <t>紫阳县2023年城关镇和平村三组道路硬化项目</t>
  </si>
  <si>
    <t>改造硬化道路2.8公里，宽3.5米，配套水沟。</t>
  </si>
  <si>
    <t>完成建设内容，提升村组道路通行能力</t>
  </si>
  <si>
    <t>紫阳县2023年城关镇双坪村公路桥建设项目</t>
  </si>
  <si>
    <t>4组魔王沟新建公路桥1座，长12米、宽5米。</t>
  </si>
  <si>
    <t>紫阳县2023年高滩镇八庙村二组公路硬化项目</t>
  </si>
  <si>
    <t>硬化八庙二组河坝-李兴贵房后道路3公里，宽3.5米配套水沟及安保。</t>
  </si>
  <si>
    <t>吸纳就业，改善基础设施条件</t>
  </si>
  <si>
    <t>方便八庙村二组群众出行</t>
  </si>
  <si>
    <t>紫阳县2023年蒿坪村-东关村产业园区连接桥项目</t>
  </si>
  <si>
    <t>新建水泥平板空心桥一座长17沿米、宽6米及引线路30米。</t>
  </si>
  <si>
    <t>有效解决蒿坪村茶园产业与东关村蔬菜基地交通运输贯通，同时解决张家湾老百姓因长年没有桥，导致学生上学难、务工出行难等问题。</t>
  </si>
  <si>
    <t>解决227户765人安全出行。</t>
  </si>
  <si>
    <t>紫阳县2023年红椿镇盘龙村筲箕湾公路桥引线项目</t>
  </si>
  <si>
    <t>新修公路桥引线150米，浆砌石内外挡坎465立方，硬化引线路面750平方，引线护栏136米。</t>
  </si>
  <si>
    <t>紫阳县2023年城关镇楠木村二组苍家湾公路桥新建项目</t>
  </si>
  <si>
    <r>
      <rPr>
        <sz val="10"/>
        <rFont val="仿宋_GB2312"/>
        <charset val="134"/>
      </rPr>
      <t>新建长19.5延米，宽6.5米公路桥1座，桥头挡护一处（长20m*高4m*宽1.5m=120m</t>
    </r>
    <r>
      <rPr>
        <sz val="10"/>
        <rFont val="宋体"/>
        <charset val="134"/>
      </rPr>
      <t>³</t>
    </r>
    <r>
      <rPr>
        <sz val="10"/>
        <rFont val="仿宋_GB2312"/>
        <charset val="134"/>
      </rPr>
      <t>）。</t>
    </r>
  </si>
  <si>
    <t>紫阳县2023年麻柳镇火车站进站路硬化工程</t>
  </si>
  <si>
    <t>新建道路0.8公里，硬化道路0.6公里，路面宽度3.5米，配套路肩、水沟。</t>
  </si>
  <si>
    <t>紫阳县2023年麻柳镇堰碥村十一组便民桥建设项目</t>
  </si>
  <si>
    <t>新建堰碥村11组杉树梁现浇混凝土1-10x3米便民桥1座，宽度2.5米。引线20.5米，采用C30混凝土。</t>
  </si>
  <si>
    <t>解决村组道路通行，渡河问题，方便群众生产生活出行。</t>
  </si>
  <si>
    <t>预计解决十一组28户122人群众生产生活出行和渡河问题。</t>
  </si>
  <si>
    <t>紫阳县2023年农村公路涵洞修复工程</t>
  </si>
  <si>
    <t>修复涵洞31道。</t>
  </si>
  <si>
    <t>各镇</t>
  </si>
  <si>
    <t>县乡道</t>
  </si>
  <si>
    <t>紫阳县2023年农村公路桥梁修复工程</t>
  </si>
  <si>
    <t>修复桥梁11座。</t>
  </si>
  <si>
    <t>紫阳县2023年高滩镇黄瓜溪桥头至八庙村道路修复工程</t>
  </si>
  <si>
    <t>修复路面4.0公里，路面宽度4.0米，配套路肩、水沟。</t>
  </si>
  <si>
    <t>紫阳县2023年洄水茶稻村大堰上至江家坪2.7公里道路修复工程</t>
  </si>
  <si>
    <t>修复路面2.7公里，路面宽度3.0米，配套水沟。</t>
  </si>
  <si>
    <t>紫阳县2023年界岭镇斑桃村道路修复工程</t>
  </si>
  <si>
    <t>修复路面3.4公里，路面宽度3.0米，配套水沟。</t>
  </si>
  <si>
    <t>紫阳县2023年城关镇段家梁至上吕家院子通组路</t>
  </si>
  <si>
    <t>硬化道路3.55公里，路面宽3.5米，配套路肩、水沟及安防设施。</t>
  </si>
  <si>
    <t>紫阳县2023年城关镇养生谷至大坪通组路</t>
  </si>
  <si>
    <t>硬化道路3公里，路面宽4.0米，配套路肩、水沟及安防设施。</t>
  </si>
  <si>
    <t>太平村</t>
  </si>
  <si>
    <t>紫阳县2023年洞河镇杜家梁至漂草池通组路</t>
  </si>
  <si>
    <t>硬化道路2.32公里，路面宽4.0米，配套路肩、水沟及安防设施。</t>
  </si>
  <si>
    <t>紫阳县2023年焕古镇碳窑沟至李家沟口通组路</t>
  </si>
  <si>
    <t>硬化道路2.5公里，路面宽3.5米，配套路肩、水沟及安防设施。</t>
  </si>
  <si>
    <t>腊竹村</t>
  </si>
  <si>
    <t>紫阳县2023年红椿镇王家湾至王家院子通组路</t>
  </si>
  <si>
    <t>硬化道路5.4公里，路面宽3.5米，配套路肩、水沟及安防设施。</t>
  </si>
  <si>
    <t>纪家沟村</t>
  </si>
  <si>
    <t>紫阳县2023年向阳镇庞家屋场至葛腾垭通组路</t>
  </si>
  <si>
    <t>硬化道路6公里，路面宽3.0米，配套水沟。</t>
  </si>
  <si>
    <t>紫阳县2023年汉王镇陈家院子至十八罗汉通组路</t>
  </si>
  <si>
    <t>硬化道路2.1公里，路面宽3.5米，配套路肩、水沟。</t>
  </si>
  <si>
    <t>西河村</t>
  </si>
  <si>
    <t>紫阳县2023年蒿坪镇鲍家沟至齐家沟通组路</t>
  </si>
  <si>
    <t>硬化道路0.8公里，路面宽3.0米，配套水沟。</t>
  </si>
  <si>
    <t>紫阳县2023年城关镇全安村三组通组路</t>
  </si>
  <si>
    <t>硬化道路3.3公里，路面宽3.0米，配套水沟。</t>
  </si>
  <si>
    <t>全安村</t>
  </si>
  <si>
    <t>紫阳县2023年高桥镇庙湾至月亮垭通组路</t>
  </si>
  <si>
    <t>硬化道路4.5公里，路面宽3.5米，配套路肩、水沟。</t>
  </si>
  <si>
    <t>紫阳县2023年高滩镇洪家湾至袁家院子完善工程</t>
  </si>
  <si>
    <t>修复洪家湾至袁家院子破损路面1.8公里，恢复水沟，设置安防设施。</t>
  </si>
  <si>
    <t>紫阳县2023年洞河镇菜园学校至庙梁  完善工程</t>
  </si>
  <si>
    <t>修复菜园学校至庙梁7.1公里水沟，修复破损路面，设置安防设施。</t>
  </si>
  <si>
    <t>紫阳县2023年焕古镇郭家院子至春堰六组完善工程</t>
  </si>
  <si>
    <t>修复郭家院子至春堰六组破损路面1.5公里，配套水沟、安防设施。</t>
  </si>
  <si>
    <t>紫阳县2023年高滩镇双河口至榆垭      完善工程</t>
  </si>
  <si>
    <t>新建长12延米，宽6米公路桥一座，设置安防0.6Km。</t>
  </si>
  <si>
    <t>紫阳县2023年洞河镇槽门学校至廖家院子公路安防工程</t>
  </si>
  <si>
    <t>建设公路安保工程2.57公里，安装C型公路波形护栏2.57公里及相关附属设施。</t>
  </si>
  <si>
    <t>紫阳县2023年毛坝镇联合至岔河公路安防工程</t>
  </si>
  <si>
    <t>建设公路安保工程0.42公里，安装C型公路波形护栏0.42公里及相关附属设施。</t>
  </si>
  <si>
    <t>紫阳县2023年东木镇跳鱼洞至大东沟公路安防工程</t>
  </si>
  <si>
    <t>建设公路安保工程3.13公里，安装C型公路波形护栏3.13公里及相关附属设施。</t>
  </si>
  <si>
    <t>紫阳县2023年东木镇燎原乡政府至钢铁村公路安防工程</t>
  </si>
  <si>
    <t>建设公路安保工程5.487公里，安装C型公路波形护栏5.487公里及相关附属设施。</t>
  </si>
  <si>
    <t>紫阳县2023年瓦庙镇新光至白鹤公路安防工程</t>
  </si>
  <si>
    <t>建设公路安保工程0.55公里，安装C型公路波形护栏0.55公里及相关附属设施。</t>
  </si>
  <si>
    <t>紫阳县2023年毛坝镇渔紫路口至快活村九组河坝公路安防工程</t>
  </si>
  <si>
    <t>建设公路安保工程0.58公里，安装C型公路波形护栏0.58公里及相关附属设施。</t>
  </si>
  <si>
    <t>鲁家村</t>
  </si>
  <si>
    <t>紫阳县2023年毛坝镇唐家至桐梁公路安防工程</t>
  </si>
  <si>
    <t>建设公路安保工程1.94公里，安装C型公路波形护栏1.94公里及相关附属设施。</t>
  </si>
  <si>
    <t>竹山村</t>
  </si>
  <si>
    <t>紫阳县2023年界岭镇麻园村至王马槽公路安防工程</t>
  </si>
  <si>
    <t>建设公路安保工程1.74公里，安装C型公路波形护栏1.74公里及相关附属设施。</t>
  </si>
  <si>
    <t>紫阳县2023年东木镇燎原乡政府至麦坪公路安防工程</t>
  </si>
  <si>
    <t>建设公路安保工程1.22公里，安装C型公路波形护栏1.22公里及相关附属设施。</t>
  </si>
  <si>
    <t>紫阳县2023年东木镇穆家门口至韩寨公路安防工程</t>
  </si>
  <si>
    <t>建设公路安保工程6.48公里，安装C型公路波形护栏6.48公里及相关附属设施。</t>
  </si>
  <si>
    <t>紫阳县2023年洄水镇长安岭至桦栎六组公路安防工程</t>
  </si>
  <si>
    <t>建设公路安保工程3.48公里，安装C型公路波形护栏3.48公里及相关附属设施。</t>
  </si>
  <si>
    <t>桦栎村</t>
  </si>
  <si>
    <t>紫阳县2023年洄水镇洄水至茶稻公路安防工程</t>
  </si>
  <si>
    <t>建设公路安保工程1.4公里，安装C型公路波形护栏1.4公里及相关附属设施。</t>
  </si>
  <si>
    <t>紫阳县2023年向阳镇渔紫路口至老电站公路安防工程</t>
  </si>
  <si>
    <t>建设公路安保工程1.09公里，安装C型公路波形护栏1.09公里及相关附属设施。</t>
  </si>
  <si>
    <t>紫阳县2023年界岭镇斑界路口至马家山公路安防工程</t>
  </si>
  <si>
    <t>建设公路安保工程2.24公里，安装C型公路波形护栏2.24公里及相关附属设施。</t>
  </si>
  <si>
    <t>紫阳县2023年高桥镇老虎崖路口至深磨村委会公路安防工程</t>
  </si>
  <si>
    <t>建设公路安保工程2.94公里，安装C型公路波形护栏2.94公里及相关附属设施。</t>
  </si>
  <si>
    <t>深磨村</t>
  </si>
  <si>
    <t>紫阳县2023年洄水镇斑桃至小河公路安防工程</t>
  </si>
  <si>
    <t>建设公路安保工程0.01公里，安装C型公路波形护栏0.01公里及相关附属设施。</t>
  </si>
  <si>
    <t>紫阳县2023年双桥镇老村委至中梁公路安防工程</t>
  </si>
  <si>
    <t>建设公路安保工程0.5公里，安装C型公路波形护栏0.5公里及相关附属设施。</t>
  </si>
  <si>
    <t>中良村</t>
  </si>
  <si>
    <t>紫阳县2023年双桥镇六河至黑水河公路安防工程</t>
  </si>
  <si>
    <t>建设公路安保工程1.05公里，安装C型公路波形护栏1.05公里及相关附属设施。</t>
  </si>
  <si>
    <t>紫阳县2023年双桥镇双河街道至石梁子公路安防工程</t>
  </si>
  <si>
    <t>建设公路安保工程1.13公里，安装C型公路波形护栏1.13公里及相关附属设施。</t>
  </si>
  <si>
    <t>紫阳县2023年洄水镇小河至端垭公路安防工程</t>
  </si>
  <si>
    <t>建设公路安保工程0.11公里，安装C型公路波形护栏0.11公里及相关附属设施。</t>
  </si>
  <si>
    <t>紫阳县2023年向阳镇渔紫路口至月池公路安防工程</t>
  </si>
  <si>
    <t>建设公路安保工程0.38公里，安装C型公路波形护栏0.38公里及相关附属设施。</t>
  </si>
  <si>
    <t>紫阳县2023年向阳镇芭蕉乡卫生院至双叉河公路安防工程</t>
  </si>
  <si>
    <t>建设公路安保工程1.38公里，安装C型公路波形护栏1.38公里及相关附属设施。</t>
  </si>
  <si>
    <t>芭蕉村</t>
  </si>
  <si>
    <t>紫阳县2023年向阳镇渔紫路口至止凤公路安防工程</t>
  </si>
  <si>
    <t>建设公路安保工程1.12公里，安装C型公路波形护栏1.12公里及相关附属设施。</t>
  </si>
  <si>
    <t>止凤村</t>
  </si>
  <si>
    <t>紫阳县2023年界岭镇箭竹至黄沙公路安防工程</t>
  </si>
  <si>
    <t>建设公路安保工程4.13公里，安装C型公路波形护栏4.13公里及相关附属设施。</t>
  </si>
  <si>
    <t>箭竹村</t>
  </si>
  <si>
    <t>紫阳县2023年界岭镇碳沟口至碳沟三组公路安防工程</t>
  </si>
  <si>
    <t>建设公路安保工程2.66公里，安装C型公路波形护栏2.66公里及相关附属设施。</t>
  </si>
  <si>
    <t>双明村</t>
  </si>
  <si>
    <t>紫阳县2023年城关镇闽家庄至炮台公路安防工程</t>
  </si>
  <si>
    <t>建设公路安保工程10.16公里，安装C型公路波形护栏10.16公里及相关附属设施。</t>
  </si>
  <si>
    <t>紫阳县2023年城关镇新桃至马道公路安防工程</t>
  </si>
  <si>
    <t>建设公路安保工程0.6公里，安装C型公路波形护栏0.6公里及相关附属设施。</t>
  </si>
  <si>
    <t>紫阳县2023年城关镇谢家河坝至寨沟公路安防工程</t>
  </si>
  <si>
    <t>建设公路安保工程3.19公里，安装C型公路波形护栏3.19公里及相关附属设施。</t>
  </si>
  <si>
    <t>紫阳县2023年城关镇枣子坪至郭家梁公路安防工程</t>
  </si>
  <si>
    <t>建设公路安保工程2.38公里，安装C型公路波形护栏2.38公里及相关附属设施。</t>
  </si>
  <si>
    <t>紫阳县2023年高桥镇紫渔路口至王家梁公路安防工程</t>
  </si>
  <si>
    <t>建设公路安保工程0.52公里，安装C型公路波形护栏0.52公里及相关附属设施。</t>
  </si>
  <si>
    <t>紫阳县2023年城关镇毛家台至太坪公路安防工程</t>
  </si>
  <si>
    <t>建设公路安保工程0.64公里，安装C型公路波形护栏0.64公里及相关附属设施。</t>
  </si>
  <si>
    <t>紫阳县2023年红椿镇深阳至候家坪公路安防工程</t>
  </si>
  <si>
    <t>建设公路安保工程1.47公里，安装C型公路波形护栏1.47公里及相关附属设施。</t>
  </si>
  <si>
    <t>侯家坪村</t>
  </si>
  <si>
    <t>紫阳县2023年红椿镇尚坝小学至共和小学公路安防工程</t>
  </si>
  <si>
    <t>建设公路安保工程0.68公里，安装C型公路波形护栏0.68公里及相关附属设施。</t>
  </si>
  <si>
    <t>紫阳县2023年红椿镇王家院子至洞子沟公路安防工程</t>
  </si>
  <si>
    <t>建设公路安保工程3.15公里，安装C型公路波形护栏3.15公里及相关附属设施。</t>
  </si>
  <si>
    <t>紫阳县2023年高滩镇白鹤口至白鹤公路安防工程</t>
  </si>
  <si>
    <t>建设公路安保工程1.9公里，安装C型公路波形护栏1.9公里及相关附属设施。</t>
  </si>
  <si>
    <t>紫阳县2023年高桥镇高桥至新滩公路安防工程</t>
  </si>
  <si>
    <t>建设公路安保工程2.48公里，安装C型公路波形护栏2.48公里及相关附属设施。</t>
  </si>
  <si>
    <t>紫阳县2023年高滩镇响水沟至官场公路安防工程</t>
  </si>
  <si>
    <t>建设公路安保工程3.98公里，安装C型公路波形护栏3.98公里及相关附属设施。</t>
  </si>
  <si>
    <t>紫阳县2023年洞河镇石灰窑至楠木公路安防工程</t>
  </si>
  <si>
    <t>建设公路安保工程0.95公里，安装C型公路波形护栏0.95公里及相关附属设施。</t>
  </si>
  <si>
    <t>紫阳县2023年双安镇双河口至松林公路安防工程</t>
  </si>
  <si>
    <t>建设公路安保工程2.96公里，安装C型公路波形护栏2.96公里及相关附属设施。</t>
  </si>
  <si>
    <t>沔峪河村</t>
  </si>
  <si>
    <t>紫阳县2023年双安镇罗旋岩桥至狮子寨公路安防工程</t>
  </si>
  <si>
    <t>建设公路安保工程4.758公里，安装C型公路波形护栏4.758公里及相关附属设施。</t>
  </si>
  <si>
    <t>珍珠村</t>
  </si>
  <si>
    <t>紫阳县2023年双安镇艾家沟至桐安公路安防工程</t>
  </si>
  <si>
    <t>建设公路安保工程2.67公里，安装C型公路波形护栏2.67公里及相关附属设施。</t>
  </si>
  <si>
    <t>桐安村</t>
  </si>
  <si>
    <t>紫阳县2023年双安镇双河口至乡政府公路安防工程</t>
  </si>
  <si>
    <t>建设公路安保工程3.03公里，安装C型公路波形护栏3.03公里及相关附属设施。</t>
  </si>
  <si>
    <t>双河口村</t>
  </si>
  <si>
    <t>紫阳县2023年焕古镇大叉河至兴红公路安防工程</t>
  </si>
  <si>
    <t>建设公路安保工程1.72公里，安装C型公路波形护栏1.72公里及相关附属设施。</t>
  </si>
  <si>
    <t>东河村</t>
  </si>
  <si>
    <t>紫阳县2023年城关镇龙王沟至五房梁公路安防工程</t>
  </si>
  <si>
    <t>建设公路安保工程0.22公里，安装C型公路波形护栏0.22公里及相关附属设施。</t>
  </si>
  <si>
    <t>富家村</t>
  </si>
  <si>
    <t>紫阳县2023年城关镇谢家门前至梦花学校公路安防工程</t>
  </si>
  <si>
    <t>建设公路安保工程1.27公里，安装C型公路波形护栏1.27公里及相关附属设施。</t>
  </si>
  <si>
    <t>紫阳县2023年红椿镇二里半至枫树梁公路安防工程</t>
  </si>
  <si>
    <t>建设公路安保工程6.04公里，安装C型公路波形护栏6.04公里及相关附属设施。</t>
  </si>
  <si>
    <t>紫阳县2023年城关镇长滩沟桥至高家庄公路安防工程</t>
  </si>
  <si>
    <t>建设公路安保工程4.44公里，安装C型公路波形护栏4.44公里及相关附属设施。</t>
  </si>
  <si>
    <t>紫阳县2023年城关镇S310长白桥头至茶园公路安防工程</t>
  </si>
  <si>
    <t>建设公路安保工程3.86公里，安装C型公路波形护栏3.86公里及相关附属设施。</t>
  </si>
  <si>
    <t>紫阳县2023年城关镇城焕路口至和平公路安防工程</t>
  </si>
  <si>
    <t>建设公路安保工程0.33公里，安装C型公路波形护栏0.33公里及相关附属设施。</t>
  </si>
  <si>
    <t>紫阳县2023年红椿镇七里沟至上坝公路安防工程</t>
  </si>
  <si>
    <t>建设公路安保工程0.69公里，安装C型公路波形护栏0.69公里及相关附属设施。</t>
  </si>
  <si>
    <t>紫阳县2023年瓦庙镇毛坝至染沟公路安防工程</t>
  </si>
  <si>
    <t>建设公路安保工程0.37公里，安装C型公路波形护栏0.37公里及相关附属设施。</t>
  </si>
  <si>
    <t>紫阳县2023年焕古镇焕古至刘家河公路安防工程</t>
  </si>
  <si>
    <t>建设公路安保工程1.07公里，安装C型公路波形护栏1.07公里及相关附属设施。</t>
  </si>
  <si>
    <t>紫阳县2023年瓦庙镇毛瓦路口至堰瑭公路安防工程</t>
  </si>
  <si>
    <t>建设公路安保工程2.79公里，安装C型公路波形护栏2.79公里及相关附属设施。</t>
  </si>
  <si>
    <t>紫阳县2023年瓦庙镇至观音公路安防工程</t>
  </si>
  <si>
    <t>建设公路安保工程0.54公里，安装C型公路波形护栏0.54公里及相关附属设施。</t>
  </si>
  <si>
    <t>紫阳县2023年瓦庙镇瓦庙至木竹坪公路安防工程</t>
  </si>
  <si>
    <t>建设公路安保工程4.16公里，安装C型公路波形护栏4.16公里及相关附属设施。</t>
  </si>
  <si>
    <t>新民村</t>
  </si>
  <si>
    <t>紫阳县2023年高滩镇大坝村至荆竹垭公路安防工程</t>
  </si>
  <si>
    <t>建设公路安保工程7公里，安装C型公路波形护栏7公里及相关附属设施。</t>
  </si>
  <si>
    <t>紫阳县2023年洄水镇洄水至连沟公路安防工程</t>
  </si>
  <si>
    <t>建设公路安保工程1.76公里，安装C型公路波形护栏1.76公里及相关附属设施。</t>
  </si>
  <si>
    <t>紫阳县2023年高滩镇红庙村委会至梁子上公路安防工程</t>
  </si>
  <si>
    <t>红庙村</t>
  </si>
  <si>
    <t>紫阳县2023年瓦庙镇王家山至吉家油房公路安防工程</t>
  </si>
  <si>
    <t>建设公路安保工程1.18公里，安装C型公路波形护栏1.18公里及相关附属设施。</t>
  </si>
  <si>
    <t>紫阳县2023年瓦庙镇新光村便民桥建设项目</t>
  </si>
  <si>
    <t>新建钢筋混凝土塔架悬索桥便民桥1座，桥长80米，桥宽1.8米。</t>
  </si>
  <si>
    <t>修建村级便民桥，保障群众安全出行</t>
  </si>
  <si>
    <t>通过修建便民桥，保障群众安全出行</t>
  </si>
  <si>
    <t>紫阳县2023年蒿坪村窑湾沟-北沟口旅游环线道路建设项目</t>
  </si>
  <si>
    <t>蒿坪村窑湾沟-北沟口改造拓宽硬化道路1200米、排水沟1200米、排污管网1500米、化粪池4个、路灯40盏</t>
  </si>
  <si>
    <t>紧紧围绕蒿坪村“千亩茶园”产业，带动改善周边人居环境，提升整体村容村貌，打造茶旅融合示范村。同时，有效促进旅游的发展，年游客量可达10万余人。小吃，美食，农家乐、民宿舍等三产也会应运而生，有效的实现了一二三产业融合。带动当地老百姓多技能，多产业的发展。也促进了当地集体经济快速发展。</t>
  </si>
  <si>
    <t>可带动289户1004人，人居环境得到有效提升。可解决30余人在茶园就近务工，户均年收入可达5000元左右。</t>
  </si>
  <si>
    <t>2023年城关镇塘么子沟村一组至二组茶产业道路建设项目</t>
  </si>
  <si>
    <t>新开挖路基 1.8 公里，宽4.5米；1.4公里原有路基扩宽处理；硬化路面 3.2 公里，宽度3.5米，及配套水沟。</t>
  </si>
  <si>
    <t>通过产业道路建设，达到促进当地产业发展，达到群众增收致富的效果</t>
  </si>
  <si>
    <t>245户834人受益</t>
  </si>
  <si>
    <t>紫阳县瓦庙镇新光村王明沟公路桥建设项目</t>
  </si>
  <si>
    <t>新建40米公路桥一座，桥宽4.5米，引线20米。</t>
  </si>
  <si>
    <t>带动新光村五、六、七组产业发展及两个大型养猪场，大黄产业300亩，同时兼顾群众出行安全</t>
  </si>
  <si>
    <t>通过新修桥梁，保障车辆运输安全，促进搬迁群众就业</t>
  </si>
  <si>
    <t>紫阳县2023年乡村振兴示范村村庄规划费</t>
  </si>
  <si>
    <t>10个乡村振兴示范村村庄规划费</t>
  </si>
  <si>
    <t>科学编制规划，引领乡村综合发展</t>
  </si>
  <si>
    <t>完成规划，评审通过，有计划实施</t>
  </si>
  <si>
    <t>紫阳县2023年国家重点帮扶县重点帮扶村村庄规划费</t>
  </si>
  <si>
    <t>30个重点帮扶村村庄规划费</t>
  </si>
  <si>
    <t>紫阳县2023年城关镇天星村灾后恢复重建工程</t>
  </si>
  <si>
    <t>M7.5浆砌片石挡墙2554.7立方，水沟320方。</t>
  </si>
  <si>
    <t>紫阳县2023年洞河镇庙梁至蔡家坪灾后恢复重建工程</t>
  </si>
  <si>
    <t>M7.5浆砌片石挡墙406.1立方，水沟5.28方，涵洞3道。</t>
  </si>
  <si>
    <t>紫阳县2023年毛坝镇温家坪村灾后恢复重建工程</t>
  </si>
  <si>
    <t>M7.5浆砌片石挡墙2710.85立方，水沟124.7方，坡面卸载37259立方。</t>
  </si>
  <si>
    <t>紫阳县2023年双桥镇杨兴奎门口至汪家湾灾后恢复重建工程</t>
  </si>
  <si>
    <t>M7.5浆砌片石挡墙699.4立方，盖板涵1道。</t>
  </si>
  <si>
    <t>紫阳县2023年双桥镇水沟山至康硒天茗茶厂灾后恢复重建工程</t>
  </si>
  <si>
    <t>M7.5浆砌片石挡墙12.8立方，水沟5.5方。</t>
  </si>
  <si>
    <t>解放村</t>
  </si>
  <si>
    <t>紫阳县2023年双桥镇桂家盘道至张家盘道灾后恢复重建工程</t>
  </si>
  <si>
    <t>M7.5浆砌片石挡墙303.3立方，盖板涵1道。</t>
  </si>
  <si>
    <t>紫阳县2023年双安镇三元村灾后恢复重建工程</t>
  </si>
  <si>
    <t>M7.5浆砌片石挡墙1402.36立方，水沟800.9方，管涵46米（40），盖板涵（18/3）。</t>
  </si>
  <si>
    <t>紫阳县2023年城关镇和平村村委会灾后恢复重建工程</t>
  </si>
  <si>
    <t>M7.5浆砌片石挡墙310.91立方。</t>
  </si>
  <si>
    <t>紫阳县2023年蒿坪镇森林村安置点灾后恢复重建工程</t>
  </si>
  <si>
    <t>M7.5浆砌片石挡墙754.9立方。</t>
  </si>
  <si>
    <t>紫阳县2023年蒿坪镇狮子沟村灾后恢复重建工程</t>
  </si>
  <si>
    <t>M7.5浆砌片石挡墙1177.04立方，排水沟19.2立方。</t>
  </si>
  <si>
    <t>狮子沟村</t>
  </si>
  <si>
    <t>紫阳县2023年蒿坪镇全兴村灾后恢复重建工程</t>
  </si>
  <si>
    <t>M7.5浆砌片石挡墙1510立方。</t>
  </si>
  <si>
    <t>全兴村</t>
  </si>
  <si>
    <t>紫阳县2023年蒿坪镇双安镇桐安村灾后恢复重建工程</t>
  </si>
  <si>
    <t>M7.5浆砌片石挡墙5305.17立方，排水沟360立方。</t>
  </si>
  <si>
    <t>紫阳县2023年蒿坪镇双安镇沔浴河村灾后恢复重建工程</t>
  </si>
  <si>
    <t>M7.5浆砌片石挡墙2117.7立方，排水沟390立方。</t>
  </si>
  <si>
    <t>沔浴河村</t>
  </si>
  <si>
    <t>紫阳县2023年汉王镇汉城村灾后恢复重建工程</t>
  </si>
  <si>
    <t>M7.5浆砌片石挡墙913.53立方，排水沟35立方。</t>
  </si>
  <si>
    <t>紫阳县2023年蒿坪镇汉王镇马家营村灾后恢复重建工程</t>
  </si>
  <si>
    <t>M7.5浆砌片石挡墙622.08立方，排水沟44立方。</t>
  </si>
  <si>
    <t>马家营村</t>
  </si>
  <si>
    <t>紫阳县2023年汉王镇五郎坪村2组灾后恢复重建工程</t>
  </si>
  <si>
    <t>M7.5浆砌片石挡墙133.6立方，排水沟15立方。</t>
  </si>
  <si>
    <t>紫阳县2023年汉王镇五郎坪村（5、7）组灾后恢复重建工程</t>
  </si>
  <si>
    <t>M7.5浆砌片石挡墙1080.41立方。</t>
  </si>
  <si>
    <t>紫阳县2023年汉王镇兴塘村灾后恢复重建工程</t>
  </si>
  <si>
    <t>M7.5浆砌片石挡墙666.51立方。</t>
  </si>
  <si>
    <t>紫阳县2023年汉王镇农安村灾后恢复重建工程</t>
  </si>
  <si>
    <t>M7.5浆砌片石挡墙564.4立方。</t>
  </si>
  <si>
    <t>紫阳县2023年红椿镇七里沟村灾后恢复重建工程</t>
  </si>
  <si>
    <t>M7.5浆砌片石挡墙1432立方。</t>
  </si>
  <si>
    <t>七里沟村</t>
  </si>
  <si>
    <t>紫阳县2023年红椿镇尚坝村灾后恢复重建工程</t>
  </si>
  <si>
    <t>M7.5浆砌片石挡墙1160.6立方，排水沟27.84立方。</t>
  </si>
  <si>
    <t>紫阳县2023年红椿镇白兔村灾后恢复重建工程</t>
  </si>
  <si>
    <t>M7.5浆砌片石挡墙299.52立方，排水沟6.14立方。</t>
  </si>
  <si>
    <t>紫阳县2023年红椿镇大青村灾后恢复重建工程</t>
  </si>
  <si>
    <t>M7.5浆砌片石挡墙1345.3立方，排水沟26.88立方。</t>
  </si>
  <si>
    <t>紫阳县2023年红椿镇盘龙村灾后恢复重建工程</t>
  </si>
  <si>
    <t>M7.5浆砌片石挡墙534.31立方，混凝土挡墙188.24立方，排水沟13.44立方。</t>
  </si>
  <si>
    <t>紫阳县2023年红椿镇侯家坪村灾后恢复重建工程</t>
  </si>
  <si>
    <t>M7.5浆砌片石挡墙966.89立方，排水沟5.38立方。</t>
  </si>
  <si>
    <t>紫阳县2023年红椿镇纪家沟村灾后恢复重建工程</t>
  </si>
  <si>
    <t>M7.5浆砌片石挡墙1159.58立方，排水沟34.18立方。</t>
  </si>
  <si>
    <t>紫阳县2023年东木镇月桂村灾后恢复重建工程</t>
  </si>
  <si>
    <t>M7.5浆砌片石挡墙1141.5立方，混凝土挡墙362.1立方。</t>
  </si>
  <si>
    <t>紫阳县2023年东木镇军农村灾后恢复重建工程</t>
  </si>
  <si>
    <t>M7.5浆砌片石挡墙4514.9立方，排水沟30.72立方。</t>
  </si>
  <si>
    <t>紫阳县2023年东木镇木王村灾后恢复重建工程</t>
  </si>
  <si>
    <t>M7.5浆砌片石挡墙132.2立方。</t>
  </si>
  <si>
    <t>紫阳县2023年焕古镇春堰村灾后恢复重建工程</t>
  </si>
  <si>
    <t>M7.5浆砌片石挡墙1750立方，排水沟10立方，钢筋混凝土圆管涵4道。</t>
  </si>
  <si>
    <t>紫阳县2023年向阳镇钟林村灾后恢复重建工程</t>
  </si>
  <si>
    <t>M7.5浆砌片石挡墙3306.2立方，排水沟11.52立方。</t>
  </si>
  <si>
    <t>紫阳县2023年向阳镇止凤村灾后恢复重建工程</t>
  </si>
  <si>
    <t>M7.5浆砌片石挡墙772.42立方。</t>
  </si>
  <si>
    <t>紫阳县2023年向阳镇院墙村灾后恢复重建工程</t>
  </si>
  <si>
    <t>M7.5浆砌片石挡墙1010.6立方，排水沟15.36立方。</t>
  </si>
  <si>
    <t>紫阳县2023年向阳镇营梁村灾后恢复重建工程</t>
  </si>
  <si>
    <t>M7.5浆砌片石挡墙1519.6立方，排水沟501.27立方，钢筋混凝土圆管涵40米/6道。</t>
  </si>
  <si>
    <t>紫阳县2023年向阳镇芭蕉村灾后恢复重建工程</t>
  </si>
  <si>
    <t>立方M7.5浆砌片石挡墙3071.3立方，排水沟3.65立方，钢筋混凝土圆管涵24米/4道。</t>
  </si>
  <si>
    <t>紫阳县2023年毛坝镇双新村灾后恢复重建工程</t>
  </si>
  <si>
    <t>M7.5浆砌片石挡墙263.2立方，排水沟2.67立方。</t>
  </si>
  <si>
    <t>紫阳县2023年毛坝镇腰庄村灾后恢复重建工程</t>
  </si>
  <si>
    <t>M7.5浆砌片石挡墙1662.1立方。</t>
  </si>
  <si>
    <t>M7.5浆砌片石挡墙1002.6立方，排水沟11.52立方。</t>
  </si>
  <si>
    <t>紫阳县2023年毛坝镇岔河村灾后恢复重建工程</t>
  </si>
  <si>
    <t>M7.5浆砌片石挡墙719立方。</t>
  </si>
  <si>
    <t>紫阳县2023年毛坝镇核桃坪村灾后恢复重建工程</t>
  </si>
  <si>
    <t>M7.5浆砌片石挡墙593.2立方。</t>
  </si>
  <si>
    <t>紫阳县2023年毛坝镇染沟村灾后恢复重建工程</t>
  </si>
  <si>
    <t>M7.5浆砌片石挡墙1763.5立方，排水沟5.49立方。</t>
  </si>
  <si>
    <t>紫阳县2023年高滩镇米家坡灾后恢复重建工程</t>
  </si>
  <si>
    <t>排水沟10.27立方。</t>
  </si>
  <si>
    <t>三坪村</t>
  </si>
  <si>
    <t>紫阳县2023年高滩镇道骑龙灾后恢复重建工程</t>
  </si>
  <si>
    <t>排水沟6.24立方。</t>
  </si>
  <si>
    <t>天桥村</t>
  </si>
  <si>
    <t>紫阳县2023年高滩镇朝阳村灾后恢复重建工程</t>
  </si>
  <si>
    <t>M7.5浆砌片石挡墙497.6立方，排水沟115.8立方。</t>
  </si>
  <si>
    <t>紫阳县2023年高滩镇天桥村灾后恢复重建工程</t>
  </si>
  <si>
    <t>M7.5浆砌片石挡墙106.3立方，排水沟7.68立方。</t>
  </si>
  <si>
    <t>紫阳县2023年高滩镇朝阳村九组灾后恢复重建工程</t>
  </si>
  <si>
    <t>拆除重建桥梁1座</t>
  </si>
  <si>
    <t>紫阳县2023年麻柳镇麻柳村1组青树湾灾后恢复重建工程</t>
  </si>
  <si>
    <t>M7.5浆砌片石挡墙510.2立方，排水沟2.98立方。</t>
  </si>
  <si>
    <t>紫阳县2023年麻柳镇麻柳村四组尾矿库上方灾后恢复重建工程</t>
  </si>
  <si>
    <t>M7.5浆砌片石挡墙1335.56立方，排水沟4.03立方。</t>
  </si>
  <si>
    <t>紫阳县2023年麻柳镇染房村一组灾后恢复重建工程</t>
  </si>
  <si>
    <t>M7.5浆砌片石挡墙658立方。</t>
  </si>
  <si>
    <t>紫阳县2023年麻柳镇染房村6组唐罗全房后灾后恢复重建工程</t>
  </si>
  <si>
    <t>M7.5浆砌片石挡墙411.25立方，排水沟23.49立方。</t>
  </si>
  <si>
    <t>紫阳县2023年麻柳镇堰碥村4组泽盛茶厂灾后恢复重建工程</t>
  </si>
  <si>
    <t>M7.5浆砌片石挡墙881.13立方，排水沟76.49立方。</t>
  </si>
  <si>
    <t>紫阳县2023年麻柳镇水磨村3组水厂灾后恢复重建工程</t>
  </si>
  <si>
    <t>M7.5浆砌片石挡墙411.25立方，排水沟1.38立方。</t>
  </si>
  <si>
    <t>紫阳县2023年麻柳镇染房村鼎龙茶厂对面灾后恢复重建工程</t>
  </si>
  <si>
    <t>M7.5浆砌片石挡墙668立方。</t>
  </si>
  <si>
    <t>紫阳县2023年麻柳镇赵溪村3组赖家河坝灾后恢复重建工程</t>
  </si>
  <si>
    <t>M7.5浆砌片石挡墙447.84立方，排水沟4.03立方。</t>
  </si>
  <si>
    <t>紫阳县2023年麻柳镇赵溪村1组覃承佳坎下灾后恢复重建工程</t>
  </si>
  <si>
    <t>M7.5浆砌片石挡墙372.78立方，排水沟5.76立方。</t>
  </si>
  <si>
    <t>紫阳县2023年麻柳镇堰碥村1、2、3组灾后恢复重建工程</t>
  </si>
  <si>
    <t>M7.5浆砌片石挡墙462立方</t>
  </si>
  <si>
    <t>紫阳县2023年麻柳镇水磨村一组老院子灾后恢复重建工程</t>
  </si>
  <si>
    <t>M7.5浆砌片石挡墙588.6立方，排水沟4.8立方。</t>
  </si>
  <si>
    <t>紫阳县2023年瓦庙镇庙坝村六组许家院子灾后恢复重建工程</t>
  </si>
  <si>
    <t>M7.5浆砌片石挡墙2300立方。</t>
  </si>
  <si>
    <t>紫阳县2023年瓦庙镇庙坝村六组何家院子灾后恢复重建工程</t>
  </si>
  <si>
    <t>M7.5浆砌片石挡墙720立方。</t>
  </si>
  <si>
    <t>紫阳县2023年瓦庙镇庙坝村油房湾灾后恢复重建工程</t>
  </si>
  <si>
    <t>M7.5浆砌片石挡墙400立方。</t>
  </si>
  <si>
    <t>紫阳县2023年瓦庙镇庙坝村瓦庙至观音灾后恢复重建工程</t>
  </si>
  <si>
    <t>M7.5浆砌片石挡墙120立方。</t>
  </si>
  <si>
    <t>紫阳县2023年瓦庙镇新光村新房子至毛家湾灾后恢复重建工程</t>
  </si>
  <si>
    <t>M7.5浆砌片石挡墙310立方。</t>
  </si>
  <si>
    <t>紫阳县2023年瓦庙镇新华村沙坝河公路灾后恢复重建工程</t>
  </si>
  <si>
    <t>M7.5浆砌片石挡墙700立方。</t>
  </si>
  <si>
    <t>紫阳县2023年瓦庙镇新华村坟坪至石庄坪灾后恢复重建工程</t>
  </si>
  <si>
    <t>M7.5浆砌片石挡墙1000立方。</t>
  </si>
  <si>
    <t>紫阳县2023年瓦庙镇新民村山坪灾后恢复重建工程</t>
  </si>
  <si>
    <t>M7.5浆砌片石挡墙330立方。</t>
  </si>
  <si>
    <t>紫阳县2023年瓦庙镇新民村火石湾灾后恢复重建工程</t>
  </si>
  <si>
    <t>M7.5浆砌片石挡墙墙1200立方。</t>
  </si>
  <si>
    <t>紫阳县2023年瓦庙镇新民村七组大乌潭灾后恢复重建工程</t>
  </si>
  <si>
    <t>M7.5浆砌片石挡墙180立方。</t>
  </si>
  <si>
    <t>紫阳县2023年瓦庙镇瓦房村学校排洪沟建设工程</t>
  </si>
  <si>
    <t>排水沟70立方。</t>
  </si>
  <si>
    <t>紫阳县2023年瓦庙镇新房村泡皮坟至扁上灾后恢复重建工程</t>
  </si>
  <si>
    <t>新房村</t>
  </si>
  <si>
    <t>紫阳县2023年瓦庙镇新房村油坊灾后恢复重建工程</t>
  </si>
  <si>
    <t>M7.5浆砌片石挡墙72立方。</t>
  </si>
  <si>
    <t>紫阳县2023年瓦庙镇新房村洞子山灾后恢复重建工程</t>
  </si>
  <si>
    <t>M7.5浆砌片石挡墙260立方。</t>
  </si>
  <si>
    <t>紫阳县2023年瓦庙镇新民村潘家河坝灾后恢复重建工程</t>
  </si>
  <si>
    <t>M7.5浆砌片石挡墙420立方。</t>
  </si>
  <si>
    <t>紫阳县2023年瓦庙镇堰塘村滴水岩至郭家梁灾后恢复重建工程</t>
  </si>
  <si>
    <t>M7.5浆砌片石挡墙140立方。</t>
  </si>
  <si>
    <t>紫阳县2023年瓦庙镇堰塘村何家梁至柴家坪灾后恢复重建工程</t>
  </si>
  <si>
    <t>M7.5浆砌片石挡墙190立方。</t>
  </si>
  <si>
    <t>紫阳县2023年洞河镇黑泥垱至特困户安置点灾后恢复重建工程</t>
  </si>
  <si>
    <t>M7.5浆砌片石挡墙434.2立方，排水沟75.4立方。</t>
  </si>
  <si>
    <t>紫阳县2023年洞河镇汝河桥头至红庙梁灾后恢复重建工程</t>
  </si>
  <si>
    <t>M7.5浆砌片石挡墙232.4立方，排水沟44.36立方。</t>
  </si>
  <si>
    <t>紫阳县2023年洞河镇魏家院子至上茅坡灾后恢复重建工程</t>
  </si>
  <si>
    <t>M7.5浆砌片石挡墙968.1立方，排水沟23.04立方。</t>
  </si>
  <si>
    <t>紫阳县2023年洞河镇孙家梁至石灰窑灾后恢复重建工程</t>
  </si>
  <si>
    <t>M7.5浆砌片石挡墙860.9立方，排水沟46.8立方。</t>
  </si>
  <si>
    <t>紫阳县2023年洞河镇鲁家湾至金家院子灾后恢复重建工程</t>
  </si>
  <si>
    <t>M7.5浆砌片石挡墙149.5立方。</t>
  </si>
  <si>
    <t>紫阳县2023年洞河镇大石沟桥头至陈家梁灾后恢复重建工程</t>
  </si>
  <si>
    <t>M7.5浆砌片石挡墙174.1立方，排水沟18.18立方。</t>
  </si>
  <si>
    <t>紫阳县2023年洞河镇滚三路至酒房院子房后灾后恢复重建工程</t>
  </si>
  <si>
    <t>M7.5浆砌片石挡墙258立方</t>
  </si>
  <si>
    <t>紫阳县2023年洄水镇大桥头至张家院子灾后恢复重建工程</t>
  </si>
  <si>
    <t>M7.5浆砌片石挡墙1320.6立方，排水沟25.1立方。</t>
  </si>
  <si>
    <t>紫阳县2023年洄水镇目连桥至燕山安置点灾后恢复重建工程</t>
  </si>
  <si>
    <t>M7.5浆砌片石挡墙1541.1立方。</t>
  </si>
  <si>
    <t>紫阳县2023年洄水镇杨家梁至石家院子灾后恢复重建工程</t>
  </si>
  <si>
    <t>M7.5浆砌片石挡墙245.3立方，排水沟16.83立方。</t>
  </si>
  <si>
    <t>团堡村</t>
  </si>
  <si>
    <t>紫阳县2023年界岭镇店湾至谢家坡灾后恢复重建工程</t>
  </si>
  <si>
    <t>M7.5浆砌片石挡墙1396.6立方，排水沟23立方。</t>
  </si>
  <si>
    <t>紫阳县2023年界岭镇大桥至教场坝灾后恢复重建工程</t>
  </si>
  <si>
    <t>M7.5浆砌片石挡墙663.6立方。</t>
  </si>
  <si>
    <t>金狮村</t>
  </si>
  <si>
    <t>紫阳县2023年界岭镇胡家桥头至双泉村双拱桥灾后恢复重建工程</t>
  </si>
  <si>
    <t>M7.5浆砌片石挡墙433.91立方，排水沟4.6立方。</t>
  </si>
  <si>
    <t>紫阳县2023年双桥镇取宝村灾后恢复重建工程</t>
  </si>
  <si>
    <t>紫阳县2023年双桥镇苗河村二组灾后恢复重建工程</t>
  </si>
  <si>
    <t>紫阳县2023年双桥镇苗河村三组灾后恢复重建工程</t>
  </si>
  <si>
    <t>紫阳县2023年双桥镇苗河村四组灾后恢复重建工程</t>
  </si>
  <si>
    <t>M7.5浆砌片石挡墙1200立方。</t>
  </si>
  <si>
    <t>紫阳县2023年双桥镇双河村灾后恢复重建工程</t>
  </si>
  <si>
    <t>M7.5浆砌片石挡墙300立方。</t>
  </si>
  <si>
    <t>紫阳县2023年界岭镇新坪垭村委会至集镇六期安置点灾后恢复重建工程</t>
  </si>
  <si>
    <t>M7.5浆砌片石挡墙176立方。</t>
  </si>
  <si>
    <t>新垭村</t>
  </si>
  <si>
    <t>紫阳县2023年高桥镇枫洞沟至河家堡灾后恢复重建工程</t>
  </si>
  <si>
    <t>M7.5浆砌片石挡墙3476.8立方。</t>
  </si>
  <si>
    <t>紫阳县2023年高桥镇温家沟大桥至丛树扒灾后恢复重建工程</t>
  </si>
  <si>
    <t>M7.5浆砌片石挡墙1289.3立方，排水沟32.51立方。</t>
  </si>
  <si>
    <t>紫阳县2023年高桥镇裴坝村六组至板厂村灾后恢复重建工程</t>
  </si>
  <si>
    <t>M7.5浆砌片石挡墙1500立方。</t>
  </si>
  <si>
    <t>紫阳县2023年城关镇仁和社区排洪沟治理工程</t>
  </si>
  <si>
    <t>排洪沟挡墙坎50米，清理排洪沟400米。</t>
  </si>
  <si>
    <t>仁和社区</t>
  </si>
  <si>
    <t>解决社区汛期安全隐患大的问题</t>
  </si>
  <si>
    <t>900户4500人受益</t>
  </si>
  <si>
    <t>紫阳县2023年城关镇仁和国际千户社区农副产品交易中心</t>
  </si>
  <si>
    <t>新建农副产品交易中心2500平方。</t>
  </si>
  <si>
    <t>方便搬迁群众日常购买农副产品</t>
  </si>
  <si>
    <t>1530户3400人受益</t>
  </si>
  <si>
    <t>紫阳县2023年城关镇新桃村移民搬迁安置社区文化园配套建设项目</t>
  </si>
  <si>
    <t>新建晒场600平方。</t>
  </si>
  <si>
    <t>新桃村安置点</t>
  </si>
  <si>
    <t>通过改善基础设施条件，提高农户生产与生活质量。</t>
  </si>
  <si>
    <t>115户368人受益</t>
  </si>
  <si>
    <t>紫阳县2023年蒿坪镇红旗社区1组排洪沟治理工程</t>
  </si>
  <si>
    <t>红旗社区安置点排洪沟综合治理250米。</t>
  </si>
  <si>
    <t>新建红旗社区安置点排洪沟综合治理250米。</t>
  </si>
  <si>
    <t>860户3122受益</t>
  </si>
  <si>
    <t>紫阳县2023年红椿镇安置点（五期）小库房建设（续建）项目</t>
  </si>
  <si>
    <t>红椿镇安置点（五期）改建小库房50个。</t>
  </si>
  <si>
    <t>通过项目的实施解决安置点群众有地方存放生产生活物资场地</t>
  </si>
  <si>
    <t>解决安置点465户2780人的生产生活物资存放</t>
  </si>
  <si>
    <t>紫阳县2023年红椿镇新社区工厂至集镇三期安置点道路新修及硬化建设项目</t>
  </si>
  <si>
    <r>
      <rPr>
        <sz val="10"/>
        <rFont val="仿宋_GB2312"/>
        <charset val="134"/>
      </rPr>
      <t>新修宽7米道路220米，硬化18公分厚度、宽6米路面220米，安装护栏220米，铺设宽3米路沿220米，建设水沟300米，挡护720m</t>
    </r>
    <r>
      <rPr>
        <sz val="10"/>
        <rFont val="宋体"/>
        <charset val="134"/>
      </rPr>
      <t>³</t>
    </r>
    <r>
      <rPr>
        <sz val="10"/>
        <rFont val="仿宋_GB2312"/>
        <charset val="134"/>
      </rPr>
      <t>，水沟120米、安装路灯10盏。</t>
    </r>
  </si>
  <si>
    <t>红椿集镇三期安置点</t>
  </si>
  <si>
    <t>通过改善基础设施条件，解决群众生产生活及交通出行不变问题，达到巩固提升效果</t>
  </si>
  <si>
    <t>215户752人受益</t>
  </si>
  <si>
    <t>紫阳县2023年红椿镇七里沟社区基础设施配套项目</t>
  </si>
  <si>
    <t>新修18米*2米平板桥2座；人行步道5000米，阶梯扶手500米；排洪沟治理100米。绿化600平方，安装路灯50盏。</t>
  </si>
  <si>
    <t>735户2780人受益</t>
  </si>
  <si>
    <t>紫阳县2023年高桥镇桂花树社区文化园配套设施建设项目</t>
  </si>
  <si>
    <t>新建晒场460平方。</t>
  </si>
  <si>
    <t>桂花树社区</t>
  </si>
  <si>
    <t>通过项目实施，能够丰富搬迁群众生活，提高生活质量，增强幸福感。</t>
  </si>
  <si>
    <t>903户3324人受益</t>
  </si>
  <si>
    <t>4、小型农田水利设施</t>
  </si>
  <si>
    <t>紫阳县2023年双安镇双河口村5组河堤修复工程</t>
  </si>
  <si>
    <t>新建河堤90米，高7米，顶宽1.2米</t>
  </si>
  <si>
    <t>改善基础条件，保障群众出行安全</t>
  </si>
  <si>
    <t>12户47人受益</t>
  </si>
  <si>
    <t>紫阳县2023年高滩镇双柳村六组河堤建设项目</t>
  </si>
  <si>
    <t>新建河堤170米，高6米，宽1.8米</t>
  </si>
  <si>
    <t>改善基础设施条件，保障饮水安全。就近吸纳劳动力。</t>
  </si>
  <si>
    <t>保护耕地及群众住房安全</t>
  </si>
  <si>
    <t>紫阳县2023年高滩镇双柳村二组河堤建设项目</t>
  </si>
  <si>
    <t>新建河堤200米，高3米，宽3米</t>
  </si>
  <si>
    <t>紫阳县2023年高滩镇双柳村七组河堤建设项目</t>
  </si>
  <si>
    <t>新建河堤150米，高4.5米，宽1.5米</t>
  </si>
  <si>
    <t>紫阳县2023年双桥镇四坪村河堤建设项目</t>
  </si>
  <si>
    <r>
      <rPr>
        <sz val="10"/>
        <rFont val="仿宋_GB2312"/>
        <charset val="134"/>
      </rPr>
      <t>四坪村产业园段（第四段）防护区上游起点为园区茶叶加工厂区后方已成浆砌石坎，下游终点至下游彩钢棚厂区，治理河道长度1200</t>
    </r>
    <r>
      <rPr>
        <sz val="10"/>
        <rFont val="宋体"/>
        <charset val="134"/>
      </rPr>
      <t> </t>
    </r>
    <r>
      <rPr>
        <sz val="10"/>
        <rFont val="仿宋_GB2312"/>
        <charset val="134"/>
      </rPr>
      <t>m,新修堤防长度1776.52m，其中左岸586.52m，右岸1190m。</t>
    </r>
  </si>
  <si>
    <t>58户145人受益</t>
  </si>
  <si>
    <t>紫阳县2023年高标准农田建设项目（续建）</t>
  </si>
  <si>
    <t>新改建灌溉系统、土地整理、土地培肥等措施，建设高标准农田3.02万亩。</t>
  </si>
  <si>
    <t>城关镇
洞河镇
高滩镇
汉王镇
蒿坪镇
焕古镇
双安镇
双桥镇
向阳镇</t>
  </si>
  <si>
    <t>通过零星务工、提升农户耕地质量，提高土地产出增收。</t>
  </si>
  <si>
    <t>带动4000户11000人，人均增收1000元以上。</t>
  </si>
  <si>
    <t>八、项目管理费</t>
  </si>
  <si>
    <t>紫阳县2023年财政衔接资金项目管理费</t>
  </si>
  <si>
    <t>项目前期设计、评审、招标、监理以及与项目管理有关的支出、巩固拓展脱贫成果和衔接推进乡村振兴规划编制、等项目管理相关支出。</t>
  </si>
  <si>
    <t>解决项目前期，确保顺利实施</t>
  </si>
  <si>
    <t>提升项目质量监管，确保项目实施过程中科学合理，最终达到项目规范管理。</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</si>
</sst>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s>
  <fonts count="46">
    <font>
      <sz val="11"/>
      <color theme="1"/>
      <name val="等线"/>
      <charset val="134"/>
      <scheme val="minor"/>
    </font>
    <font>
      <sz val="10"/>
      <name val="宋体"/>
      <charset val="134"/>
    </font>
    <font>
      <sz val="12"/>
      <color theme="1"/>
      <name val="Arial"/>
      <charset val="134"/>
    </font>
    <font>
      <sz val="22"/>
      <name val="方正小标宋简体"/>
      <charset val="134"/>
    </font>
    <font>
      <sz val="12"/>
      <name val="黑体"/>
      <charset val="134"/>
    </font>
    <font>
      <sz val="10"/>
      <name val="黑体"/>
      <charset val="134"/>
    </font>
    <font>
      <sz val="10"/>
      <name val="仿宋_GB2312"/>
      <charset val="134"/>
    </font>
    <font>
      <sz val="22"/>
      <color theme="1"/>
      <name val="Arial"/>
      <charset val="134"/>
    </font>
    <font>
      <sz val="12"/>
      <color theme="1"/>
      <name val="黑体"/>
      <charset val="134"/>
    </font>
    <font>
      <sz val="10"/>
      <color theme="1"/>
      <name val="仿宋_GB2312"/>
      <charset val="134"/>
    </font>
    <font>
      <b/>
      <sz val="10"/>
      <color theme="1"/>
      <name val="仿宋_GB2312"/>
      <charset val="134"/>
    </font>
    <font>
      <b/>
      <sz val="10"/>
      <name val="仿宋_GB2312"/>
      <charset val="134"/>
    </font>
    <font>
      <b/>
      <sz val="12"/>
      <color theme="1"/>
      <name val="仿宋"/>
      <charset val="134"/>
    </font>
    <font>
      <sz val="12"/>
      <color theme="1"/>
      <name val="仿宋_GB2312"/>
      <charset val="134"/>
    </font>
    <font>
      <b/>
      <sz val="12"/>
      <color theme="1"/>
      <name val="仿宋_GB2312"/>
      <charset val="134"/>
    </font>
    <font>
      <b/>
      <sz val="12"/>
      <name val="仿宋_GB2312"/>
      <charset val="134"/>
    </font>
    <font>
      <sz val="12"/>
      <name val="仿宋_GB2312"/>
      <charset val="134"/>
    </font>
    <font>
      <sz val="9"/>
      <name val="仿宋_GB2312"/>
      <charset val="134"/>
    </font>
    <font>
      <sz val="9"/>
      <color theme="1"/>
      <name val="仿宋_GB2312"/>
      <charset val="134"/>
    </font>
    <font>
      <sz val="10"/>
      <name val="仿宋_GB2312"/>
      <charset val="0"/>
    </font>
    <font>
      <sz val="8"/>
      <name val="仿宋_GB2312"/>
      <charset val="134"/>
    </font>
    <font>
      <b/>
      <sz val="11"/>
      <color theme="1"/>
      <name val="等线"/>
      <charset val="0"/>
      <scheme val="minor"/>
    </font>
    <font>
      <sz val="11"/>
      <color rgb="FFFA7D00"/>
      <name val="等线"/>
      <charset val="0"/>
      <scheme val="minor"/>
    </font>
    <font>
      <b/>
      <sz val="18"/>
      <color theme="3"/>
      <name val="等线"/>
      <charset val="134"/>
      <scheme val="minor"/>
    </font>
    <font>
      <sz val="11"/>
      <color theme="0"/>
      <name val="等线"/>
      <charset val="0"/>
      <scheme val="minor"/>
    </font>
    <font>
      <b/>
      <sz val="11"/>
      <color theme="3"/>
      <name val="等线"/>
      <charset val="134"/>
      <scheme val="minor"/>
    </font>
    <font>
      <sz val="11"/>
      <color theme="1"/>
      <name val="等线"/>
      <charset val="0"/>
      <scheme val="minor"/>
    </font>
    <font>
      <sz val="11"/>
      <color rgb="FF9C0006"/>
      <name val="等线"/>
      <charset val="0"/>
      <scheme val="minor"/>
    </font>
    <font>
      <u/>
      <sz val="11"/>
      <color rgb="FF800080"/>
      <name val="等线"/>
      <charset val="0"/>
      <scheme val="minor"/>
    </font>
    <font>
      <sz val="11"/>
      <color rgb="FF3F3F76"/>
      <name val="等线"/>
      <charset val="0"/>
      <scheme val="minor"/>
    </font>
    <font>
      <b/>
      <sz val="11"/>
      <color rgb="FF3F3F3F"/>
      <name val="等线"/>
      <charset val="0"/>
      <scheme val="minor"/>
    </font>
    <font>
      <b/>
      <sz val="13"/>
      <color theme="3"/>
      <name val="等线"/>
      <charset val="134"/>
      <scheme val="minor"/>
    </font>
    <font>
      <u/>
      <sz val="11"/>
      <color rgb="FF0000FF"/>
      <name val="等线"/>
      <charset val="0"/>
      <scheme val="minor"/>
    </font>
    <font>
      <sz val="11"/>
      <color rgb="FF9C6500"/>
      <name val="等线"/>
      <charset val="0"/>
      <scheme val="minor"/>
    </font>
    <font>
      <sz val="11"/>
      <color rgb="FF006100"/>
      <name val="等线"/>
      <charset val="0"/>
      <scheme val="minor"/>
    </font>
    <font>
      <b/>
      <sz val="15"/>
      <color theme="3"/>
      <name val="等线"/>
      <charset val="134"/>
      <scheme val="minor"/>
    </font>
    <font>
      <sz val="11"/>
      <color rgb="FF000000"/>
      <name val="宋体"/>
      <charset val="134"/>
    </font>
    <font>
      <b/>
      <sz val="11"/>
      <color rgb="FFFA7D00"/>
      <name val="等线"/>
      <charset val="0"/>
      <scheme val="minor"/>
    </font>
    <font>
      <sz val="11"/>
      <color rgb="FFFF0000"/>
      <name val="等线"/>
      <charset val="0"/>
      <scheme val="minor"/>
    </font>
    <font>
      <sz val="11"/>
      <color indexed="8"/>
      <name val="宋体"/>
      <charset val="134"/>
    </font>
    <font>
      <i/>
      <sz val="11"/>
      <color rgb="FF7F7F7F"/>
      <name val="等线"/>
      <charset val="0"/>
      <scheme val="minor"/>
    </font>
    <font>
      <sz val="12"/>
      <name val="宋体"/>
      <charset val="134"/>
    </font>
    <font>
      <b/>
      <sz val="11"/>
      <color rgb="FFFFFFFF"/>
      <name val="等线"/>
      <charset val="0"/>
      <scheme val="minor"/>
    </font>
    <font>
      <sz val="11"/>
      <color indexed="8"/>
      <name val="Tahoma"/>
      <charset val="134"/>
    </font>
    <font>
      <vertAlign val="superscript"/>
      <sz val="10"/>
      <name val="仿宋_GB2312"/>
      <charset val="134"/>
    </font>
    <font>
      <sz val="10"/>
      <name val="宋体"/>
      <charset val="0"/>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rgb="FFFFEB9C"/>
        <bgColor indexed="64"/>
      </patternFill>
    </fill>
    <fill>
      <patternFill patternType="solid">
        <fgColor theme="6"/>
        <bgColor indexed="64"/>
      </patternFill>
    </fill>
    <fill>
      <patternFill patternType="solid">
        <fgColor rgb="FFC6EFCE"/>
        <bgColor indexed="64"/>
      </patternFill>
    </fill>
    <fill>
      <patternFill patternType="solid">
        <fgColor theme="6"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2">
    <xf numFmtId="0" fontId="0" fillId="0" borderId="0">
      <alignment vertical="center"/>
    </xf>
    <xf numFmtId="42" fontId="0" fillId="0" borderId="0" applyFont="0" applyFill="0" applyBorder="0" applyAlignment="0" applyProtection="0">
      <alignment vertical="center"/>
    </xf>
    <xf numFmtId="0" fontId="26" fillId="5" borderId="0" applyNumberFormat="0" applyBorder="0" applyAlignment="0" applyProtection="0">
      <alignment vertical="center"/>
    </xf>
    <xf numFmtId="0" fontId="29"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9"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4" fillId="16"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4" borderId="7" applyNumberFormat="0" applyFont="0" applyAlignment="0" applyProtection="0">
      <alignment vertical="center"/>
    </xf>
    <xf numFmtId="0" fontId="24" fillId="3" borderId="0" applyNumberFormat="0" applyBorder="0" applyAlignment="0" applyProtection="0">
      <alignment vertical="center"/>
    </xf>
    <xf numFmtId="0" fontId="2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9" fillId="0" borderId="0">
      <alignment vertical="center"/>
    </xf>
    <xf numFmtId="0" fontId="40" fillId="0" borderId="0" applyNumberFormat="0" applyFill="0" applyBorder="0" applyAlignment="0" applyProtection="0">
      <alignment vertical="center"/>
    </xf>
    <xf numFmtId="0" fontId="36" fillId="0" borderId="0">
      <alignment vertical="center"/>
    </xf>
    <xf numFmtId="0" fontId="35" fillId="0" borderId="10" applyNumberFormat="0" applyFill="0" applyAlignment="0" applyProtection="0">
      <alignment vertical="center"/>
    </xf>
    <xf numFmtId="0" fontId="31" fillId="0" borderId="10" applyNumberFormat="0" applyFill="0" applyAlignment="0" applyProtection="0">
      <alignment vertical="center"/>
    </xf>
    <xf numFmtId="0" fontId="24" fillId="18" borderId="0" applyNumberFormat="0" applyBorder="0" applyAlignment="0" applyProtection="0">
      <alignment vertical="center"/>
    </xf>
    <xf numFmtId="0" fontId="25" fillId="0" borderId="11" applyNumberFormat="0" applyFill="0" applyAlignment="0" applyProtection="0">
      <alignment vertical="center"/>
    </xf>
    <xf numFmtId="0" fontId="24" fillId="21" borderId="0" applyNumberFormat="0" applyBorder="0" applyAlignment="0" applyProtection="0">
      <alignment vertical="center"/>
    </xf>
    <xf numFmtId="0" fontId="30" fillId="11" borderId="9" applyNumberFormat="0" applyAlignment="0" applyProtection="0">
      <alignment vertical="center"/>
    </xf>
    <xf numFmtId="0" fontId="37" fillId="11" borderId="8" applyNumberFormat="0" applyAlignment="0" applyProtection="0">
      <alignment vertical="center"/>
    </xf>
    <xf numFmtId="0" fontId="42" fillId="24" borderId="12" applyNumberFormat="0" applyAlignment="0" applyProtection="0">
      <alignment vertical="center"/>
    </xf>
    <xf numFmtId="0" fontId="26" fillId="19" borderId="0" applyNumberFormat="0" applyBorder="0" applyAlignment="0" applyProtection="0">
      <alignment vertical="center"/>
    </xf>
    <xf numFmtId="0" fontId="24" fillId="23" borderId="0" applyNumberFormat="0" applyBorder="0" applyAlignment="0" applyProtection="0">
      <alignment vertical="center"/>
    </xf>
    <xf numFmtId="0" fontId="22" fillId="0" borderId="6" applyNumberFormat="0" applyFill="0" applyAlignment="0" applyProtection="0">
      <alignment vertical="center"/>
    </xf>
    <xf numFmtId="0" fontId="21" fillId="0" borderId="5" applyNumberFormat="0" applyFill="0" applyAlignment="0" applyProtection="0">
      <alignment vertical="center"/>
    </xf>
    <xf numFmtId="0" fontId="34" fillId="15" borderId="0" applyNumberFormat="0" applyBorder="0" applyAlignment="0" applyProtection="0">
      <alignment vertical="center"/>
    </xf>
    <xf numFmtId="0" fontId="41" fillId="0" borderId="0"/>
    <xf numFmtId="0" fontId="33" fillId="13" borderId="0" applyNumberFormat="0" applyBorder="0" applyAlignment="0" applyProtection="0">
      <alignment vertical="center"/>
    </xf>
    <xf numFmtId="0" fontId="26" fillId="28" borderId="0" applyNumberFormat="0" applyBorder="0" applyAlignment="0" applyProtection="0">
      <alignment vertical="center"/>
    </xf>
    <xf numFmtId="0" fontId="24" fillId="17" borderId="0" applyNumberFormat="0" applyBorder="0" applyAlignment="0" applyProtection="0">
      <alignment vertical="center"/>
    </xf>
    <xf numFmtId="0" fontId="26" fillId="7" borderId="0" applyNumberFormat="0" applyBorder="0" applyAlignment="0" applyProtection="0">
      <alignment vertical="center"/>
    </xf>
    <xf numFmtId="0" fontId="26" fillId="10" borderId="0" applyNumberFormat="0" applyBorder="0" applyAlignment="0" applyProtection="0">
      <alignment vertical="center"/>
    </xf>
    <xf numFmtId="0" fontId="26" fillId="22" borderId="0" applyNumberFormat="0" applyBorder="0" applyAlignment="0" applyProtection="0">
      <alignment vertical="center"/>
    </xf>
    <xf numFmtId="0" fontId="26" fillId="12" borderId="0" applyNumberFormat="0" applyBorder="0" applyAlignment="0" applyProtection="0">
      <alignment vertical="center"/>
    </xf>
    <xf numFmtId="0" fontId="24" fillId="14" borderId="0" applyNumberFormat="0" applyBorder="0" applyAlignment="0" applyProtection="0">
      <alignment vertical="center"/>
    </xf>
    <xf numFmtId="0" fontId="24" fillId="26" borderId="0" applyNumberFormat="0" applyBorder="0" applyAlignment="0" applyProtection="0">
      <alignment vertical="center"/>
    </xf>
    <xf numFmtId="0" fontId="26" fillId="30" borderId="0" applyNumberFormat="0" applyBorder="0" applyAlignment="0" applyProtection="0">
      <alignment vertical="center"/>
    </xf>
    <xf numFmtId="0" fontId="26" fillId="27" borderId="0" applyNumberFormat="0" applyBorder="0" applyAlignment="0" applyProtection="0">
      <alignment vertical="center"/>
    </xf>
    <xf numFmtId="0" fontId="24" fillId="31" borderId="0" applyNumberFormat="0" applyBorder="0" applyAlignment="0" applyProtection="0">
      <alignment vertical="center"/>
    </xf>
    <xf numFmtId="0" fontId="26" fillId="20" borderId="0" applyNumberFormat="0" applyBorder="0" applyAlignment="0" applyProtection="0">
      <alignment vertical="center"/>
    </xf>
    <xf numFmtId="0" fontId="24" fillId="33" borderId="0" applyNumberFormat="0" applyBorder="0" applyAlignment="0" applyProtection="0">
      <alignment vertical="center"/>
    </xf>
    <xf numFmtId="0" fontId="24" fillId="32" borderId="0" applyNumberFormat="0" applyBorder="0" applyAlignment="0" applyProtection="0">
      <alignment vertical="center"/>
    </xf>
    <xf numFmtId="0" fontId="26" fillId="29" borderId="0" applyNumberFormat="0" applyBorder="0" applyAlignment="0" applyProtection="0">
      <alignment vertical="center"/>
    </xf>
    <xf numFmtId="0" fontId="24" fillId="25" borderId="0" applyNumberFormat="0" applyBorder="0" applyAlignment="0" applyProtection="0">
      <alignment vertical="center"/>
    </xf>
    <xf numFmtId="0" fontId="41" fillId="0" borderId="0"/>
    <xf numFmtId="0" fontId="41" fillId="0" borderId="0"/>
    <xf numFmtId="0" fontId="41" fillId="0" borderId="0" applyProtection="0">
      <alignment vertical="center"/>
    </xf>
    <xf numFmtId="0" fontId="41" fillId="0" borderId="0">
      <alignment vertical="center"/>
    </xf>
    <xf numFmtId="0" fontId="39" fillId="0" borderId="0">
      <alignment vertical="center"/>
    </xf>
    <xf numFmtId="0" fontId="0" fillId="0" borderId="0">
      <alignment vertical="center"/>
    </xf>
    <xf numFmtId="0" fontId="39" fillId="0" borderId="0">
      <alignment vertical="center"/>
    </xf>
    <xf numFmtId="0" fontId="43" fillId="0" borderId="0">
      <alignment vertical="center"/>
    </xf>
    <xf numFmtId="0" fontId="43" fillId="0" borderId="0">
      <alignment vertical="center"/>
    </xf>
    <xf numFmtId="0" fontId="0" fillId="0" borderId="0">
      <alignment vertical="center"/>
    </xf>
  </cellStyleXfs>
  <cellXfs count="73">
    <xf numFmtId="0" fontId="0" fillId="0" borderId="0" xfId="0">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5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55" applyFont="1" applyFill="1" applyBorder="1" applyAlignment="1">
      <alignment horizontal="center" vertical="center" wrapText="1"/>
    </xf>
    <xf numFmtId="177" fontId="3"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177" fontId="6" fillId="0" borderId="1" xfId="55" applyNumberFormat="1" applyFont="1" applyFill="1" applyBorder="1" applyAlignment="1">
      <alignment horizontal="center" vertical="center" wrapText="1"/>
    </xf>
    <xf numFmtId="177" fontId="6" fillId="0" borderId="1" xfId="59"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59"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7" fontId="6"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6" fillId="0" borderId="1" xfId="53" applyFont="1" applyFill="1" applyBorder="1" applyAlignment="1">
      <alignment horizontal="center" vertical="center" wrapText="1"/>
    </xf>
    <xf numFmtId="0" fontId="17" fillId="0" borderId="1" xfId="59"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0" fontId="1" fillId="0" borderId="1" xfId="59"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176" fontId="6" fillId="0" borderId="1" xfId="59" applyNumberFormat="1" applyFont="1" applyFill="1" applyBorder="1" applyAlignment="1">
      <alignment horizontal="center" vertical="center" wrapText="1"/>
    </xf>
    <xf numFmtId="0" fontId="6" fillId="0" borderId="1" xfId="59"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6" fillId="0" borderId="1" xfId="34"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9" fillId="0" borderId="1" xfId="0" applyFont="1" applyFill="1" applyBorder="1" applyAlignment="1">
      <alignment horizontal="center" vertical="center" wrapText="1"/>
    </xf>
    <xf numFmtId="177"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xf>
    <xf numFmtId="0" fontId="17"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2" borderId="1" xfId="55"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住建局）项目储备基本情况表"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2011年调整后新开工项目计划（最新） 2" xfId="52"/>
    <cellStyle name="常规 2" xfId="53"/>
    <cellStyle name="常规 18 2 4" xfId="54"/>
    <cellStyle name="常规 5" xfId="55"/>
    <cellStyle name="常规_紫阳县2017年脱贫攻坚资金台账6.13" xfId="56"/>
    <cellStyle name="常规 12 2" xfId="57"/>
    <cellStyle name="常规 3" xfId="58"/>
    <cellStyle name="常规 41" xfId="59"/>
    <cellStyle name="常规 2 28" xfId="60"/>
    <cellStyle name="常规 7" xfId="6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576"/>
  <sheetViews>
    <sheetView showZeros="0" tabSelected="1" topLeftCell="D451" workbookViewId="0">
      <selection activeCell="AG458" sqref="AG458"/>
    </sheetView>
  </sheetViews>
  <sheetFormatPr defaultColWidth="6.88333333333333" defaultRowHeight="15"/>
  <cols>
    <col min="1" max="1" width="9.63333333333333" style="2" customWidth="1"/>
    <col min="2" max="2" width="14.3833333333333" style="1" customWidth="1"/>
    <col min="3" max="3" width="29.3833333333333" style="1" customWidth="1"/>
    <col min="4" max="4" width="6.5" style="1" customWidth="1"/>
    <col min="5" max="5" width="7.5" style="1" customWidth="1"/>
    <col min="6" max="6" width="5.88333333333333" style="1" customWidth="1"/>
    <col min="7" max="7" width="6.38333333333333" style="1" customWidth="1"/>
    <col min="8" max="8" width="6.63333333333333" style="1" customWidth="1"/>
    <col min="9" max="9" width="8.5" style="1" customWidth="1"/>
    <col min="10" max="10" width="9.5" style="3" customWidth="1"/>
    <col min="11" max="11" width="11.1083333333333" style="4" customWidth="1"/>
    <col min="12" max="12" width="10.775" style="4" customWidth="1"/>
    <col min="13" max="13" width="9.44166666666667" style="4" customWidth="1"/>
    <col min="14" max="14" width="9.225" style="4" customWidth="1"/>
    <col min="15" max="15" width="9.66666666666667" style="4" customWidth="1"/>
    <col min="16" max="16" width="10.4416666666667" style="4" customWidth="1"/>
    <col min="17" max="18" width="5" style="4" customWidth="1"/>
    <col min="19" max="19" width="4" style="4" customWidth="1"/>
    <col min="20" max="20" width="5" style="4" customWidth="1"/>
    <col min="21" max="21" width="3.25" style="4" customWidth="1"/>
    <col min="22" max="22" width="3.88333333333333" style="4" customWidth="1"/>
    <col min="23" max="23" width="4.38333333333333" style="4" customWidth="1"/>
    <col min="24" max="24" width="5.75" style="3" customWidth="1"/>
    <col min="25" max="28" width="4.75" style="3" customWidth="1"/>
    <col min="29" max="30" width="6.75" style="5" customWidth="1"/>
    <col min="31" max="31" width="8.33333333333333" style="5" customWidth="1"/>
    <col min="32" max="32" width="14.8833333333333" style="1" customWidth="1"/>
    <col min="33" max="33" width="13.6333333333333" style="1" customWidth="1"/>
    <col min="34" max="34" width="6.38333333333333" style="1" customWidth="1"/>
    <col min="35" max="227" width="8" style="1" customWidth="1"/>
    <col min="228" max="16384" width="6.88333333333333" style="1"/>
  </cols>
  <sheetData>
    <row r="1" s="1" customFormat="1" ht="37" customHeight="1" spans="1:34">
      <c r="A1" s="6" t="s">
        <v>0</v>
      </c>
      <c r="B1" s="6"/>
      <c r="C1" s="6"/>
      <c r="D1" s="6"/>
      <c r="E1" s="6"/>
      <c r="F1" s="6"/>
      <c r="G1" s="6"/>
      <c r="H1" s="6"/>
      <c r="I1" s="6"/>
      <c r="J1" s="18"/>
      <c r="K1" s="19"/>
      <c r="L1" s="19"/>
      <c r="M1" s="19"/>
      <c r="N1" s="19"/>
      <c r="O1" s="19"/>
      <c r="P1" s="19"/>
      <c r="Q1" s="19"/>
      <c r="R1" s="19"/>
      <c r="S1" s="19"/>
      <c r="T1" s="19"/>
      <c r="U1" s="19"/>
      <c r="V1" s="19"/>
      <c r="W1" s="19"/>
      <c r="X1" s="18"/>
      <c r="Y1" s="18"/>
      <c r="Z1" s="18"/>
      <c r="AA1" s="18"/>
      <c r="AB1" s="18"/>
      <c r="AC1" s="6"/>
      <c r="AD1" s="6"/>
      <c r="AE1" s="6"/>
      <c r="AF1" s="6"/>
      <c r="AG1" s="6"/>
      <c r="AH1" s="6"/>
    </row>
    <row r="2" s="1" customFormat="1" ht="28" customHeight="1" spans="1:34">
      <c r="A2" s="7" t="s">
        <v>1</v>
      </c>
      <c r="B2" s="8" t="s">
        <v>2</v>
      </c>
      <c r="C2" s="8" t="s">
        <v>3</v>
      </c>
      <c r="D2" s="8" t="s">
        <v>4</v>
      </c>
      <c r="E2" s="8"/>
      <c r="F2" s="8" t="s">
        <v>5</v>
      </c>
      <c r="G2" s="8" t="s">
        <v>6</v>
      </c>
      <c r="H2" s="8" t="s">
        <v>7</v>
      </c>
      <c r="I2" s="8" t="s">
        <v>8</v>
      </c>
      <c r="J2" s="20" t="s">
        <v>9</v>
      </c>
      <c r="K2" s="20"/>
      <c r="L2" s="20"/>
      <c r="M2" s="20"/>
      <c r="N2" s="20"/>
      <c r="O2" s="20"/>
      <c r="P2" s="20"/>
      <c r="Q2" s="20"/>
      <c r="R2" s="20"/>
      <c r="S2" s="20"/>
      <c r="T2" s="20"/>
      <c r="U2" s="20"/>
      <c r="V2" s="20"/>
      <c r="W2" s="20"/>
      <c r="X2" s="28" t="s">
        <v>10</v>
      </c>
      <c r="Y2" s="28" t="s">
        <v>11</v>
      </c>
      <c r="Z2" s="28" t="s">
        <v>12</v>
      </c>
      <c r="AA2" s="28" t="s">
        <v>13</v>
      </c>
      <c r="AB2" s="28" t="s">
        <v>14</v>
      </c>
      <c r="AC2" s="38" t="s">
        <v>15</v>
      </c>
      <c r="AD2" s="38"/>
      <c r="AE2" s="38" t="s">
        <v>16</v>
      </c>
      <c r="AF2" s="8" t="s">
        <v>17</v>
      </c>
      <c r="AG2" s="8" t="s">
        <v>18</v>
      </c>
      <c r="AH2" s="8" t="s">
        <v>19</v>
      </c>
    </row>
    <row r="3" s="1" customFormat="1" ht="34" customHeight="1" spans="1:34">
      <c r="A3" s="7"/>
      <c r="B3" s="8"/>
      <c r="C3" s="8"/>
      <c r="D3" s="8" t="s">
        <v>20</v>
      </c>
      <c r="E3" s="8" t="s">
        <v>21</v>
      </c>
      <c r="F3" s="8"/>
      <c r="G3" s="8"/>
      <c r="H3" s="8"/>
      <c r="I3" s="8"/>
      <c r="J3" s="7" t="s">
        <v>22</v>
      </c>
      <c r="K3" s="20" t="s">
        <v>23</v>
      </c>
      <c r="L3" s="20"/>
      <c r="M3" s="20"/>
      <c r="N3" s="20"/>
      <c r="O3" s="20"/>
      <c r="P3" s="20" t="s">
        <v>24</v>
      </c>
      <c r="Q3" s="20"/>
      <c r="R3" s="20"/>
      <c r="S3" s="20"/>
      <c r="T3" s="20"/>
      <c r="U3" s="20"/>
      <c r="V3" s="20"/>
      <c r="W3" s="20"/>
      <c r="X3" s="29"/>
      <c r="Y3" s="29"/>
      <c r="Z3" s="29"/>
      <c r="AA3" s="29"/>
      <c r="AB3" s="29"/>
      <c r="AC3" s="38"/>
      <c r="AD3" s="38"/>
      <c r="AE3" s="38"/>
      <c r="AF3" s="8"/>
      <c r="AG3" s="8"/>
      <c r="AH3" s="8"/>
    </row>
    <row r="4" s="1" customFormat="1" ht="110" customHeight="1" spans="1:34">
      <c r="A4" s="7"/>
      <c r="B4" s="8"/>
      <c r="C4" s="8"/>
      <c r="D4" s="8"/>
      <c r="E4" s="8"/>
      <c r="F4" s="8"/>
      <c r="G4" s="8"/>
      <c r="H4" s="8"/>
      <c r="I4" s="8"/>
      <c r="J4" s="7"/>
      <c r="K4" s="20" t="s">
        <v>25</v>
      </c>
      <c r="L4" s="20" t="s">
        <v>26</v>
      </c>
      <c r="M4" s="20" t="s">
        <v>27</v>
      </c>
      <c r="N4" s="20" t="s">
        <v>28</v>
      </c>
      <c r="O4" s="20" t="s">
        <v>29</v>
      </c>
      <c r="P4" s="20" t="s">
        <v>30</v>
      </c>
      <c r="Q4" s="20" t="s">
        <v>31</v>
      </c>
      <c r="R4" s="20" t="s">
        <v>32</v>
      </c>
      <c r="S4" s="20" t="s">
        <v>33</v>
      </c>
      <c r="T4" s="20" t="s">
        <v>34</v>
      </c>
      <c r="U4" s="20" t="s">
        <v>35</v>
      </c>
      <c r="V4" s="20" t="s">
        <v>36</v>
      </c>
      <c r="W4" s="20" t="s">
        <v>37</v>
      </c>
      <c r="X4" s="30"/>
      <c r="Y4" s="30"/>
      <c r="Z4" s="30"/>
      <c r="AA4" s="30"/>
      <c r="AB4" s="30"/>
      <c r="AC4" s="38" t="s">
        <v>38</v>
      </c>
      <c r="AD4" s="38" t="s">
        <v>39</v>
      </c>
      <c r="AE4" s="38"/>
      <c r="AF4" s="8"/>
      <c r="AG4" s="8"/>
      <c r="AH4" s="8"/>
    </row>
    <row r="5" s="1" customFormat="1" ht="32" customHeight="1" spans="1:34">
      <c r="A5" s="9" t="s">
        <v>40</v>
      </c>
      <c r="B5" s="10">
        <f>B6+B177+B180+B182+B187+B196+B362+B575</f>
        <v>548</v>
      </c>
      <c r="C5" s="11"/>
      <c r="D5" s="11"/>
      <c r="E5" s="11"/>
      <c r="F5" s="11"/>
      <c r="G5" s="11"/>
      <c r="H5" s="11"/>
      <c r="I5" s="11"/>
      <c r="J5" s="9">
        <f>J6+J177+J180+J182+J187+J196+J362+J575</f>
        <v>87171.35</v>
      </c>
      <c r="K5" s="9">
        <f t="shared" ref="K5:P5" si="0">K6+K177+K180+K182+K187+K196+K362+K575</f>
        <v>48192.99</v>
      </c>
      <c r="L5" s="9">
        <f t="shared" si="0"/>
        <v>29035.18</v>
      </c>
      <c r="M5" s="9">
        <f t="shared" si="0"/>
        <v>11355</v>
      </c>
      <c r="N5" s="9">
        <f t="shared" si="0"/>
        <v>2000.36</v>
      </c>
      <c r="O5" s="9">
        <f t="shared" si="0"/>
        <v>5802.45</v>
      </c>
      <c r="P5" s="9">
        <f t="shared" si="0"/>
        <v>38978.36</v>
      </c>
      <c r="Q5" s="31"/>
      <c r="R5" s="31"/>
      <c r="S5" s="31"/>
      <c r="T5" s="31"/>
      <c r="U5" s="31"/>
      <c r="V5" s="31"/>
      <c r="W5" s="31"/>
      <c r="X5" s="9"/>
      <c r="Y5" s="9"/>
      <c r="Z5" s="9"/>
      <c r="AA5" s="9"/>
      <c r="AB5" s="9"/>
      <c r="AC5" s="39"/>
      <c r="AD5" s="39"/>
      <c r="AE5" s="39"/>
      <c r="AF5" s="31"/>
      <c r="AG5" s="31"/>
      <c r="AH5" s="31"/>
    </row>
    <row r="6" s="1" customFormat="1" ht="32" customHeight="1" spans="1:34">
      <c r="A6" s="11" t="s">
        <v>41</v>
      </c>
      <c r="B6" s="11">
        <v>167</v>
      </c>
      <c r="C6" s="11"/>
      <c r="D6" s="11"/>
      <c r="E6" s="11"/>
      <c r="F6" s="11"/>
      <c r="G6" s="11"/>
      <c r="H6" s="11"/>
      <c r="I6" s="11"/>
      <c r="J6" s="9">
        <f>SUBTOTAL(9,J7,J73,J84)</f>
        <v>40373.8</v>
      </c>
      <c r="K6" s="9">
        <f t="shared" ref="K6:P6" si="1">SUBTOTAL(9,K7,K73,K84)</f>
        <v>27561.64</v>
      </c>
      <c r="L6" s="9">
        <f t="shared" si="1"/>
        <v>16457.19</v>
      </c>
      <c r="M6" s="9">
        <f t="shared" si="1"/>
        <v>7005</v>
      </c>
      <c r="N6" s="9">
        <f t="shared" si="1"/>
        <v>1097</v>
      </c>
      <c r="O6" s="9">
        <f t="shared" si="1"/>
        <v>3002.45</v>
      </c>
      <c r="P6" s="9">
        <f t="shared" si="1"/>
        <v>12812.16</v>
      </c>
      <c r="Q6" s="32"/>
      <c r="R6" s="32"/>
      <c r="S6" s="32"/>
      <c r="T6" s="32"/>
      <c r="U6" s="32"/>
      <c r="V6" s="32"/>
      <c r="W6" s="32"/>
      <c r="X6" s="9"/>
      <c r="Y6" s="9"/>
      <c r="Z6" s="9"/>
      <c r="AA6" s="9"/>
      <c r="AB6" s="9"/>
      <c r="AC6" s="39"/>
      <c r="AD6" s="39"/>
      <c r="AE6" s="39"/>
      <c r="AF6" s="31"/>
      <c r="AG6" s="31"/>
      <c r="AH6" s="31"/>
    </row>
    <row r="7" s="1" customFormat="1" ht="32" customHeight="1" spans="1:34">
      <c r="A7" s="12" t="s">
        <v>42</v>
      </c>
      <c r="B7" s="11">
        <v>65</v>
      </c>
      <c r="C7" s="11"/>
      <c r="D7" s="11"/>
      <c r="E7" s="11"/>
      <c r="F7" s="11"/>
      <c r="G7" s="11"/>
      <c r="H7" s="11"/>
      <c r="I7" s="11"/>
      <c r="J7" s="9">
        <f>SUM(J8:J72)</f>
        <v>8716.19</v>
      </c>
      <c r="K7" s="9">
        <f t="shared" ref="K7:P7" si="2">SUM(K8:K72)</f>
        <v>8716.19</v>
      </c>
      <c r="L7" s="9">
        <f t="shared" si="2"/>
        <v>7112.19</v>
      </c>
      <c r="M7" s="9">
        <f t="shared" si="2"/>
        <v>900</v>
      </c>
      <c r="N7" s="9">
        <f t="shared" si="2"/>
        <v>200</v>
      </c>
      <c r="O7" s="9">
        <f t="shared" si="2"/>
        <v>504</v>
      </c>
      <c r="P7" s="9">
        <f t="shared" si="2"/>
        <v>0</v>
      </c>
      <c r="Q7" s="32"/>
      <c r="R7" s="32"/>
      <c r="S7" s="32"/>
      <c r="T7" s="32"/>
      <c r="U7" s="32"/>
      <c r="V7" s="32"/>
      <c r="W7" s="32"/>
      <c r="X7" s="9"/>
      <c r="Y7" s="9"/>
      <c r="Z7" s="9"/>
      <c r="AA7" s="9"/>
      <c r="AB7" s="9"/>
      <c r="AC7" s="39"/>
      <c r="AD7" s="39"/>
      <c r="AE7" s="39"/>
      <c r="AF7" s="31"/>
      <c r="AG7" s="31"/>
      <c r="AH7" s="31"/>
    </row>
    <row r="8" s="1" customFormat="1" ht="84" spans="1:34">
      <c r="A8" s="12"/>
      <c r="B8" s="13" t="s">
        <v>43</v>
      </c>
      <c r="C8" s="13" t="s">
        <v>44</v>
      </c>
      <c r="D8" s="13" t="s">
        <v>45</v>
      </c>
      <c r="E8" s="13" t="s">
        <v>46</v>
      </c>
      <c r="F8" s="14">
        <v>2023</v>
      </c>
      <c r="G8" s="14" t="s">
        <v>47</v>
      </c>
      <c r="H8" s="14" t="s">
        <v>48</v>
      </c>
      <c r="I8" s="16">
        <v>4200922</v>
      </c>
      <c r="J8" s="21">
        <v>50</v>
      </c>
      <c r="K8" s="22">
        <f>L8+M8+N8+O8</f>
        <v>50</v>
      </c>
      <c r="L8" s="21">
        <v>50</v>
      </c>
      <c r="M8" s="22"/>
      <c r="N8" s="22"/>
      <c r="O8" s="22"/>
      <c r="P8" s="22"/>
      <c r="Q8" s="33">
        <f>J8-L8-M8-N8-O8-P8</f>
        <v>0</v>
      </c>
      <c r="R8" s="33"/>
      <c r="S8" s="33"/>
      <c r="T8" s="33"/>
      <c r="U8" s="33"/>
      <c r="V8" s="33"/>
      <c r="W8" s="33"/>
      <c r="X8" s="21" t="s">
        <v>49</v>
      </c>
      <c r="Y8" s="21" t="s">
        <v>50</v>
      </c>
      <c r="Z8" s="21" t="s">
        <v>51</v>
      </c>
      <c r="AA8" s="21" t="s">
        <v>51</v>
      </c>
      <c r="AB8" s="21" t="s">
        <v>51</v>
      </c>
      <c r="AC8" s="21"/>
      <c r="AD8" s="40">
        <v>1300</v>
      </c>
      <c r="AE8" s="40">
        <v>1300</v>
      </c>
      <c r="AF8" s="16" t="s">
        <v>52</v>
      </c>
      <c r="AG8" s="16" t="s">
        <v>53</v>
      </c>
      <c r="AH8" s="14"/>
    </row>
    <row r="9" s="1" customFormat="1" ht="60" spans="1:34">
      <c r="A9" s="12"/>
      <c r="B9" s="14" t="s">
        <v>54</v>
      </c>
      <c r="C9" s="14" t="s">
        <v>55</v>
      </c>
      <c r="D9" s="14" t="s">
        <v>56</v>
      </c>
      <c r="E9" s="14" t="s">
        <v>57</v>
      </c>
      <c r="F9" s="14">
        <v>2023</v>
      </c>
      <c r="G9" s="14" t="s">
        <v>56</v>
      </c>
      <c r="H9" s="14" t="s">
        <v>58</v>
      </c>
      <c r="I9" s="15" t="s">
        <v>59</v>
      </c>
      <c r="J9" s="21">
        <v>24</v>
      </c>
      <c r="K9" s="22">
        <f t="shared" ref="K9:K51" si="3">L9+M9+N9+O9</f>
        <v>24</v>
      </c>
      <c r="L9" s="21">
        <v>24</v>
      </c>
      <c r="M9" s="22"/>
      <c r="N9" s="22"/>
      <c r="O9" s="22"/>
      <c r="P9" s="22"/>
      <c r="Q9" s="33">
        <f t="shared" ref="Q9:Q51" si="4">J9-L9-M9-N9-O9-P9</f>
        <v>0</v>
      </c>
      <c r="R9" s="33"/>
      <c r="S9" s="33"/>
      <c r="T9" s="33"/>
      <c r="U9" s="33"/>
      <c r="V9" s="33"/>
      <c r="W9" s="33"/>
      <c r="X9" s="14" t="s">
        <v>49</v>
      </c>
      <c r="Y9" s="14" t="s">
        <v>50</v>
      </c>
      <c r="Z9" s="14" t="s">
        <v>51</v>
      </c>
      <c r="AA9" s="14" t="s">
        <v>51</v>
      </c>
      <c r="AB9" s="14" t="s">
        <v>51</v>
      </c>
      <c r="AC9" s="14">
        <v>66</v>
      </c>
      <c r="AD9" s="14">
        <v>161</v>
      </c>
      <c r="AE9" s="14">
        <v>562</v>
      </c>
      <c r="AF9" s="14" t="s">
        <v>60</v>
      </c>
      <c r="AG9" s="14" t="s">
        <v>61</v>
      </c>
      <c r="AH9" s="14"/>
    </row>
    <row r="10" s="1" customFormat="1" ht="48" spans="1:34">
      <c r="A10" s="12"/>
      <c r="B10" s="14" t="s">
        <v>62</v>
      </c>
      <c r="C10" s="14" t="s">
        <v>63</v>
      </c>
      <c r="D10" s="14" t="s">
        <v>56</v>
      </c>
      <c r="E10" s="14" t="s">
        <v>64</v>
      </c>
      <c r="F10" s="14">
        <v>2023</v>
      </c>
      <c r="G10" s="14" t="s">
        <v>56</v>
      </c>
      <c r="H10" s="14" t="s">
        <v>58</v>
      </c>
      <c r="I10" s="15" t="s">
        <v>59</v>
      </c>
      <c r="J10" s="21">
        <v>50</v>
      </c>
      <c r="K10" s="22">
        <f t="shared" si="3"/>
        <v>50</v>
      </c>
      <c r="L10" s="21">
        <v>50</v>
      </c>
      <c r="M10" s="22"/>
      <c r="N10" s="22"/>
      <c r="O10" s="22"/>
      <c r="P10" s="22"/>
      <c r="Q10" s="33">
        <f t="shared" si="4"/>
        <v>0</v>
      </c>
      <c r="R10" s="33"/>
      <c r="S10" s="33"/>
      <c r="T10" s="33"/>
      <c r="U10" s="33"/>
      <c r="V10" s="33"/>
      <c r="W10" s="33"/>
      <c r="X10" s="14" t="s">
        <v>49</v>
      </c>
      <c r="Y10" s="14" t="s">
        <v>50</v>
      </c>
      <c r="Z10" s="14" t="s">
        <v>51</v>
      </c>
      <c r="AA10" s="14" t="s">
        <v>50</v>
      </c>
      <c r="AB10" s="14" t="s">
        <v>51</v>
      </c>
      <c r="AC10" s="14">
        <v>83</v>
      </c>
      <c r="AD10" s="14">
        <v>307</v>
      </c>
      <c r="AE10" s="14">
        <v>549</v>
      </c>
      <c r="AF10" s="14" t="s">
        <v>60</v>
      </c>
      <c r="AG10" s="14" t="s">
        <v>65</v>
      </c>
      <c r="AH10" s="14" t="s">
        <v>66</v>
      </c>
    </row>
    <row r="11" s="1" customFormat="1" ht="48" spans="1:34">
      <c r="A11" s="12"/>
      <c r="B11" s="14" t="s">
        <v>67</v>
      </c>
      <c r="C11" s="14" t="s">
        <v>68</v>
      </c>
      <c r="D11" s="14" t="s">
        <v>56</v>
      </c>
      <c r="E11" s="14" t="s">
        <v>69</v>
      </c>
      <c r="F11" s="14">
        <v>2023</v>
      </c>
      <c r="G11" s="14" t="s">
        <v>56</v>
      </c>
      <c r="H11" s="14" t="s">
        <v>58</v>
      </c>
      <c r="I11" s="15" t="s">
        <v>59</v>
      </c>
      <c r="J11" s="21">
        <v>220</v>
      </c>
      <c r="K11" s="22">
        <f t="shared" si="3"/>
        <v>220</v>
      </c>
      <c r="L11" s="21"/>
      <c r="M11" s="22">
        <v>220</v>
      </c>
      <c r="N11" s="22"/>
      <c r="O11" s="22"/>
      <c r="P11" s="22"/>
      <c r="Q11" s="33">
        <f t="shared" si="4"/>
        <v>0</v>
      </c>
      <c r="R11" s="33"/>
      <c r="S11" s="33"/>
      <c r="T11" s="33"/>
      <c r="U11" s="33"/>
      <c r="V11" s="33"/>
      <c r="W11" s="33"/>
      <c r="X11" s="14" t="s">
        <v>49</v>
      </c>
      <c r="Y11" s="14" t="s">
        <v>50</v>
      </c>
      <c r="Z11" s="14" t="s">
        <v>51</v>
      </c>
      <c r="AA11" s="14" t="s">
        <v>50</v>
      </c>
      <c r="AB11" s="14" t="s">
        <v>51</v>
      </c>
      <c r="AC11" s="14">
        <v>30</v>
      </c>
      <c r="AD11" s="14">
        <v>91</v>
      </c>
      <c r="AE11" s="14">
        <v>346</v>
      </c>
      <c r="AF11" s="14" t="s">
        <v>70</v>
      </c>
      <c r="AG11" s="14" t="s">
        <v>71</v>
      </c>
      <c r="AH11" s="14"/>
    </row>
    <row r="12" s="1" customFormat="1" ht="84" spans="1:34">
      <c r="A12" s="12"/>
      <c r="B12" s="14" t="s">
        <v>72</v>
      </c>
      <c r="C12" s="14" t="s">
        <v>73</v>
      </c>
      <c r="D12" s="14" t="s">
        <v>74</v>
      </c>
      <c r="E12" s="14" t="s">
        <v>75</v>
      </c>
      <c r="F12" s="14">
        <v>2023</v>
      </c>
      <c r="G12" s="14" t="s">
        <v>74</v>
      </c>
      <c r="H12" s="15" t="s">
        <v>76</v>
      </c>
      <c r="I12" s="15" t="s">
        <v>77</v>
      </c>
      <c r="J12" s="21">
        <v>100</v>
      </c>
      <c r="K12" s="22">
        <f t="shared" si="3"/>
        <v>100</v>
      </c>
      <c r="L12" s="21">
        <v>100</v>
      </c>
      <c r="M12" s="22"/>
      <c r="N12" s="22"/>
      <c r="O12" s="22"/>
      <c r="P12" s="22"/>
      <c r="Q12" s="33">
        <f t="shared" si="4"/>
        <v>0</v>
      </c>
      <c r="R12" s="33"/>
      <c r="S12" s="33"/>
      <c r="T12" s="33"/>
      <c r="U12" s="33"/>
      <c r="V12" s="33"/>
      <c r="W12" s="33"/>
      <c r="X12" s="14" t="s">
        <v>49</v>
      </c>
      <c r="Y12" s="21" t="s">
        <v>50</v>
      </c>
      <c r="Z12" s="21" t="s">
        <v>51</v>
      </c>
      <c r="AA12" s="21" t="s">
        <v>50</v>
      </c>
      <c r="AB12" s="21" t="s">
        <v>51</v>
      </c>
      <c r="AC12" s="16">
        <v>20</v>
      </c>
      <c r="AD12" s="16">
        <v>65</v>
      </c>
      <c r="AE12" s="16">
        <v>178</v>
      </c>
      <c r="AF12" s="16" t="s">
        <v>78</v>
      </c>
      <c r="AG12" s="16" t="s">
        <v>79</v>
      </c>
      <c r="AH12" s="14"/>
    </row>
    <row r="13" s="1" customFormat="1" ht="48" spans="1:34">
      <c r="A13" s="12"/>
      <c r="B13" s="14" t="s">
        <v>80</v>
      </c>
      <c r="C13" s="14" t="s">
        <v>81</v>
      </c>
      <c r="D13" s="14" t="s">
        <v>74</v>
      </c>
      <c r="E13" s="14" t="s">
        <v>82</v>
      </c>
      <c r="F13" s="14">
        <v>2023</v>
      </c>
      <c r="G13" s="14" t="s">
        <v>74</v>
      </c>
      <c r="H13" s="15" t="s">
        <v>76</v>
      </c>
      <c r="I13" s="15" t="s">
        <v>77</v>
      </c>
      <c r="J13" s="21">
        <v>100</v>
      </c>
      <c r="K13" s="22">
        <f t="shared" si="3"/>
        <v>100</v>
      </c>
      <c r="L13" s="21">
        <v>100</v>
      </c>
      <c r="M13" s="22"/>
      <c r="N13" s="22"/>
      <c r="O13" s="22"/>
      <c r="P13" s="22"/>
      <c r="Q13" s="33">
        <f t="shared" si="4"/>
        <v>0</v>
      </c>
      <c r="R13" s="33"/>
      <c r="S13" s="33"/>
      <c r="T13" s="33"/>
      <c r="U13" s="33"/>
      <c r="V13" s="33"/>
      <c r="W13" s="33"/>
      <c r="X13" s="14" t="s">
        <v>49</v>
      </c>
      <c r="Y13" s="21" t="s">
        <v>50</v>
      </c>
      <c r="Z13" s="21" t="s">
        <v>51</v>
      </c>
      <c r="AA13" s="21" t="s">
        <v>50</v>
      </c>
      <c r="AB13" s="21" t="s">
        <v>51</v>
      </c>
      <c r="AC13" s="16">
        <v>120</v>
      </c>
      <c r="AD13" s="16">
        <v>362</v>
      </c>
      <c r="AE13" s="16">
        <v>378</v>
      </c>
      <c r="AF13" s="16" t="s">
        <v>78</v>
      </c>
      <c r="AG13" s="16" t="s">
        <v>83</v>
      </c>
      <c r="AH13" s="14"/>
    </row>
    <row r="14" s="1" customFormat="1" ht="48" spans="1:34">
      <c r="A14" s="12"/>
      <c r="B14" s="14" t="s">
        <v>84</v>
      </c>
      <c r="C14" s="14" t="s">
        <v>85</v>
      </c>
      <c r="D14" s="14" t="s">
        <v>74</v>
      </c>
      <c r="E14" s="14" t="s">
        <v>86</v>
      </c>
      <c r="F14" s="14">
        <v>2023</v>
      </c>
      <c r="G14" s="14" t="s">
        <v>74</v>
      </c>
      <c r="H14" s="15" t="s">
        <v>76</v>
      </c>
      <c r="I14" s="15" t="s">
        <v>77</v>
      </c>
      <c r="J14" s="21">
        <v>200</v>
      </c>
      <c r="K14" s="22">
        <f t="shared" si="3"/>
        <v>200</v>
      </c>
      <c r="L14" s="21">
        <v>200</v>
      </c>
      <c r="M14" s="22"/>
      <c r="N14" s="22"/>
      <c r="O14" s="22"/>
      <c r="P14" s="22"/>
      <c r="Q14" s="33">
        <f t="shared" si="4"/>
        <v>0</v>
      </c>
      <c r="R14" s="34"/>
      <c r="S14" s="34"/>
      <c r="T14" s="34"/>
      <c r="U14" s="34"/>
      <c r="V14" s="34"/>
      <c r="W14" s="34"/>
      <c r="X14" s="14" t="s">
        <v>49</v>
      </c>
      <c r="Y14" s="14" t="s">
        <v>50</v>
      </c>
      <c r="Z14" s="14" t="s">
        <v>51</v>
      </c>
      <c r="AA14" s="14" t="s">
        <v>50</v>
      </c>
      <c r="AB14" s="14" t="s">
        <v>51</v>
      </c>
      <c r="AC14" s="14">
        <v>196</v>
      </c>
      <c r="AD14" s="14">
        <v>587</v>
      </c>
      <c r="AE14" s="14">
        <v>761</v>
      </c>
      <c r="AF14" s="14" t="s">
        <v>78</v>
      </c>
      <c r="AG14" s="14" t="s">
        <v>87</v>
      </c>
      <c r="AH14" s="14"/>
    </row>
    <row r="15" s="1" customFormat="1" ht="48" spans="1:34">
      <c r="A15" s="12"/>
      <c r="B15" s="14" t="s">
        <v>88</v>
      </c>
      <c r="C15" s="14" t="s">
        <v>89</v>
      </c>
      <c r="D15" s="14" t="s">
        <v>90</v>
      </c>
      <c r="E15" s="14" t="s">
        <v>91</v>
      </c>
      <c r="F15" s="14">
        <v>2023</v>
      </c>
      <c r="G15" s="15" t="s">
        <v>90</v>
      </c>
      <c r="H15" s="15" t="s">
        <v>92</v>
      </c>
      <c r="I15" s="15" t="s">
        <v>93</v>
      </c>
      <c r="J15" s="23">
        <v>50</v>
      </c>
      <c r="K15" s="22">
        <f t="shared" si="3"/>
        <v>50</v>
      </c>
      <c r="L15" s="23">
        <v>50</v>
      </c>
      <c r="M15" s="22"/>
      <c r="N15" s="22"/>
      <c r="O15" s="22"/>
      <c r="P15" s="22"/>
      <c r="Q15" s="33">
        <f t="shared" si="4"/>
        <v>0</v>
      </c>
      <c r="R15" s="33"/>
      <c r="S15" s="33"/>
      <c r="T15" s="33"/>
      <c r="U15" s="33"/>
      <c r="V15" s="33"/>
      <c r="W15" s="33"/>
      <c r="X15" s="14" t="s">
        <v>49</v>
      </c>
      <c r="Y15" s="21" t="s">
        <v>50</v>
      </c>
      <c r="Z15" s="21" t="s">
        <v>51</v>
      </c>
      <c r="AA15" s="21" t="s">
        <v>50</v>
      </c>
      <c r="AB15" s="21" t="s">
        <v>51</v>
      </c>
      <c r="AC15" s="16">
        <v>60</v>
      </c>
      <c r="AD15" s="16">
        <v>210</v>
      </c>
      <c r="AE15" s="16">
        <v>320</v>
      </c>
      <c r="AF15" s="14" t="s">
        <v>78</v>
      </c>
      <c r="AG15" s="14" t="s">
        <v>94</v>
      </c>
      <c r="AH15" s="14"/>
    </row>
    <row r="16" s="1" customFormat="1" ht="60" spans="1:34">
      <c r="A16" s="12"/>
      <c r="B16" s="14" t="s">
        <v>95</v>
      </c>
      <c r="C16" s="14" t="s">
        <v>96</v>
      </c>
      <c r="D16" s="14" t="s">
        <v>90</v>
      </c>
      <c r="E16" s="14" t="s">
        <v>97</v>
      </c>
      <c r="F16" s="14">
        <v>2023</v>
      </c>
      <c r="G16" s="15" t="s">
        <v>90</v>
      </c>
      <c r="H16" s="15" t="s">
        <v>92</v>
      </c>
      <c r="I16" s="15" t="s">
        <v>93</v>
      </c>
      <c r="J16" s="23">
        <v>120</v>
      </c>
      <c r="K16" s="22">
        <f t="shared" si="3"/>
        <v>120</v>
      </c>
      <c r="L16" s="23">
        <v>120</v>
      </c>
      <c r="M16" s="22"/>
      <c r="N16" s="22"/>
      <c r="O16" s="22"/>
      <c r="P16" s="22"/>
      <c r="Q16" s="33">
        <f t="shared" si="4"/>
        <v>0</v>
      </c>
      <c r="R16" s="33"/>
      <c r="S16" s="33"/>
      <c r="T16" s="33"/>
      <c r="U16" s="33"/>
      <c r="V16" s="33"/>
      <c r="W16" s="33"/>
      <c r="X16" s="14" t="s">
        <v>49</v>
      </c>
      <c r="Y16" s="21" t="s">
        <v>51</v>
      </c>
      <c r="Z16" s="21" t="s">
        <v>51</v>
      </c>
      <c r="AA16" s="21" t="s">
        <v>50</v>
      </c>
      <c r="AB16" s="21" t="s">
        <v>51</v>
      </c>
      <c r="AC16" s="16">
        <v>120</v>
      </c>
      <c r="AD16" s="16">
        <v>367</v>
      </c>
      <c r="AE16" s="16">
        <v>210</v>
      </c>
      <c r="AF16" s="14" t="s">
        <v>78</v>
      </c>
      <c r="AG16" s="14" t="s">
        <v>98</v>
      </c>
      <c r="AH16" s="14"/>
    </row>
    <row r="17" s="1" customFormat="1" ht="48" spans="1:34">
      <c r="A17" s="12"/>
      <c r="B17" s="14" t="s">
        <v>99</v>
      </c>
      <c r="C17" s="14" t="s">
        <v>100</v>
      </c>
      <c r="D17" s="14" t="s">
        <v>45</v>
      </c>
      <c r="E17" s="14" t="s">
        <v>101</v>
      </c>
      <c r="F17" s="14">
        <v>2023</v>
      </c>
      <c r="G17" s="15" t="s">
        <v>45</v>
      </c>
      <c r="H17" s="14" t="s">
        <v>102</v>
      </c>
      <c r="I17" s="15" t="s">
        <v>103</v>
      </c>
      <c r="J17" s="21">
        <v>100</v>
      </c>
      <c r="K17" s="22">
        <f t="shared" si="3"/>
        <v>100</v>
      </c>
      <c r="L17" s="21">
        <v>100</v>
      </c>
      <c r="M17" s="22"/>
      <c r="N17" s="22"/>
      <c r="O17" s="22"/>
      <c r="P17" s="22"/>
      <c r="Q17" s="33">
        <f t="shared" si="4"/>
        <v>0</v>
      </c>
      <c r="R17" s="33"/>
      <c r="S17" s="33"/>
      <c r="T17" s="33"/>
      <c r="U17" s="33"/>
      <c r="V17" s="33"/>
      <c r="W17" s="33"/>
      <c r="X17" s="14" t="s">
        <v>49</v>
      </c>
      <c r="Y17" s="21" t="s">
        <v>50</v>
      </c>
      <c r="Z17" s="21" t="s">
        <v>51</v>
      </c>
      <c r="AA17" s="21" t="s">
        <v>50</v>
      </c>
      <c r="AB17" s="21" t="s">
        <v>51</v>
      </c>
      <c r="AC17" s="16">
        <v>315</v>
      </c>
      <c r="AD17" s="16">
        <v>1213</v>
      </c>
      <c r="AE17" s="16">
        <v>1618</v>
      </c>
      <c r="AF17" s="16" t="s">
        <v>104</v>
      </c>
      <c r="AG17" s="16" t="s">
        <v>105</v>
      </c>
      <c r="AH17" s="14"/>
    </row>
    <row r="18" s="1" customFormat="1" ht="36" spans="1:34">
      <c r="A18" s="12"/>
      <c r="B18" s="14" t="s">
        <v>106</v>
      </c>
      <c r="C18" s="14" t="s">
        <v>107</v>
      </c>
      <c r="D18" s="14" t="s">
        <v>108</v>
      </c>
      <c r="E18" s="14" t="s">
        <v>109</v>
      </c>
      <c r="F18" s="14">
        <v>2023</v>
      </c>
      <c r="G18" s="15" t="s">
        <v>108</v>
      </c>
      <c r="H18" s="15" t="s">
        <v>110</v>
      </c>
      <c r="I18" s="15" t="s">
        <v>111</v>
      </c>
      <c r="J18" s="21">
        <v>100</v>
      </c>
      <c r="K18" s="22">
        <f t="shared" si="3"/>
        <v>100</v>
      </c>
      <c r="L18" s="21">
        <v>100</v>
      </c>
      <c r="M18" s="22"/>
      <c r="N18" s="22"/>
      <c r="O18" s="22"/>
      <c r="P18" s="22"/>
      <c r="Q18" s="33">
        <f t="shared" si="4"/>
        <v>0</v>
      </c>
      <c r="R18" s="33"/>
      <c r="S18" s="33"/>
      <c r="T18" s="33"/>
      <c r="U18" s="33"/>
      <c r="V18" s="33"/>
      <c r="W18" s="33"/>
      <c r="X18" s="14" t="s">
        <v>49</v>
      </c>
      <c r="Y18" s="21" t="s">
        <v>50</v>
      </c>
      <c r="Z18" s="21" t="s">
        <v>51</v>
      </c>
      <c r="AA18" s="21" t="s">
        <v>50</v>
      </c>
      <c r="AB18" s="21" t="s">
        <v>51</v>
      </c>
      <c r="AC18" s="16">
        <v>461</v>
      </c>
      <c r="AD18" s="16">
        <v>1821</v>
      </c>
      <c r="AE18" s="16">
        <v>1821</v>
      </c>
      <c r="AF18" s="16" t="s">
        <v>112</v>
      </c>
      <c r="AG18" s="16" t="s">
        <v>113</v>
      </c>
      <c r="AH18" s="14"/>
    </row>
    <row r="19" s="1" customFormat="1" ht="156" spans="1:34">
      <c r="A19" s="12"/>
      <c r="B19" s="13" t="s">
        <v>114</v>
      </c>
      <c r="C19" s="14" t="s">
        <v>115</v>
      </c>
      <c r="D19" s="14" t="s">
        <v>116</v>
      </c>
      <c r="E19" s="14" t="s">
        <v>117</v>
      </c>
      <c r="F19" s="14">
        <v>2023</v>
      </c>
      <c r="G19" s="14" t="s">
        <v>118</v>
      </c>
      <c r="H19" s="14" t="s">
        <v>119</v>
      </c>
      <c r="I19" s="14" t="s">
        <v>120</v>
      </c>
      <c r="J19" s="21">
        <v>280</v>
      </c>
      <c r="K19" s="22">
        <f t="shared" si="3"/>
        <v>280</v>
      </c>
      <c r="L19" s="21">
        <v>280</v>
      </c>
      <c r="M19" s="22"/>
      <c r="N19" s="22"/>
      <c r="O19" s="22"/>
      <c r="P19" s="22"/>
      <c r="Q19" s="33">
        <f t="shared" si="4"/>
        <v>0</v>
      </c>
      <c r="R19" s="33"/>
      <c r="S19" s="33"/>
      <c r="T19" s="33"/>
      <c r="U19" s="33"/>
      <c r="V19" s="33"/>
      <c r="W19" s="33"/>
      <c r="X19" s="14" t="s">
        <v>49</v>
      </c>
      <c r="Y19" s="21" t="s">
        <v>50</v>
      </c>
      <c r="Z19" s="21" t="s">
        <v>51</v>
      </c>
      <c r="AA19" s="21" t="s">
        <v>50</v>
      </c>
      <c r="AB19" s="21" t="s">
        <v>51</v>
      </c>
      <c r="AC19" s="14">
        <v>540</v>
      </c>
      <c r="AD19" s="14">
        <v>1700</v>
      </c>
      <c r="AE19" s="14">
        <v>3000</v>
      </c>
      <c r="AF19" s="16" t="s">
        <v>121</v>
      </c>
      <c r="AG19" s="16" t="s">
        <v>122</v>
      </c>
      <c r="AH19" s="14"/>
    </row>
    <row r="20" s="1" customFormat="1" ht="48" spans="1:34">
      <c r="A20" s="12"/>
      <c r="B20" s="13" t="s">
        <v>123</v>
      </c>
      <c r="C20" s="14" t="s">
        <v>124</v>
      </c>
      <c r="D20" s="14" t="s">
        <v>108</v>
      </c>
      <c r="E20" s="14" t="s">
        <v>125</v>
      </c>
      <c r="F20" s="14">
        <v>2023</v>
      </c>
      <c r="G20" s="15" t="s">
        <v>108</v>
      </c>
      <c r="H20" s="15" t="s">
        <v>110</v>
      </c>
      <c r="I20" s="15" t="s">
        <v>111</v>
      </c>
      <c r="J20" s="21">
        <v>100</v>
      </c>
      <c r="K20" s="22">
        <f t="shared" si="3"/>
        <v>100</v>
      </c>
      <c r="L20" s="21">
        <v>100</v>
      </c>
      <c r="M20" s="22"/>
      <c r="N20" s="22"/>
      <c r="O20" s="22"/>
      <c r="P20" s="22"/>
      <c r="Q20" s="33">
        <f t="shared" si="4"/>
        <v>0</v>
      </c>
      <c r="R20" s="33"/>
      <c r="S20" s="33"/>
      <c r="T20" s="33"/>
      <c r="U20" s="33"/>
      <c r="V20" s="33"/>
      <c r="W20" s="33"/>
      <c r="X20" s="14" t="s">
        <v>49</v>
      </c>
      <c r="Y20" s="21" t="s">
        <v>50</v>
      </c>
      <c r="Z20" s="21" t="s">
        <v>51</v>
      </c>
      <c r="AA20" s="21" t="s">
        <v>50</v>
      </c>
      <c r="AB20" s="21" t="s">
        <v>51</v>
      </c>
      <c r="AC20" s="14">
        <v>200</v>
      </c>
      <c r="AD20" s="14">
        <v>600</v>
      </c>
      <c r="AE20" s="14">
        <v>12300</v>
      </c>
      <c r="AF20" s="16" t="s">
        <v>126</v>
      </c>
      <c r="AG20" s="16" t="s">
        <v>127</v>
      </c>
      <c r="AH20" s="14"/>
    </row>
    <row r="21" s="1" customFormat="1" ht="48" spans="1:34">
      <c r="A21" s="12"/>
      <c r="B21" s="13" t="s">
        <v>128</v>
      </c>
      <c r="C21" s="14" t="s">
        <v>129</v>
      </c>
      <c r="D21" s="14" t="s">
        <v>108</v>
      </c>
      <c r="E21" s="14" t="s">
        <v>130</v>
      </c>
      <c r="F21" s="14">
        <v>2023</v>
      </c>
      <c r="G21" s="15" t="s">
        <v>108</v>
      </c>
      <c r="H21" s="15" t="s">
        <v>110</v>
      </c>
      <c r="I21" s="15" t="s">
        <v>111</v>
      </c>
      <c r="J21" s="21">
        <v>100</v>
      </c>
      <c r="K21" s="22">
        <f t="shared" si="3"/>
        <v>100</v>
      </c>
      <c r="L21" s="21">
        <v>100</v>
      </c>
      <c r="M21" s="22"/>
      <c r="N21" s="22"/>
      <c r="O21" s="22"/>
      <c r="P21" s="22"/>
      <c r="Q21" s="33">
        <f t="shared" si="4"/>
        <v>0</v>
      </c>
      <c r="R21" s="33"/>
      <c r="S21" s="33"/>
      <c r="T21" s="33"/>
      <c r="U21" s="33"/>
      <c r="V21" s="33"/>
      <c r="W21" s="33"/>
      <c r="X21" s="14" t="s">
        <v>49</v>
      </c>
      <c r="Y21" s="21" t="s">
        <v>50</v>
      </c>
      <c r="Z21" s="21" t="s">
        <v>51</v>
      </c>
      <c r="AA21" s="21" t="s">
        <v>50</v>
      </c>
      <c r="AB21" s="21" t="s">
        <v>51</v>
      </c>
      <c r="AC21" s="14">
        <v>120</v>
      </c>
      <c r="AD21" s="14">
        <v>360</v>
      </c>
      <c r="AE21" s="14">
        <v>450</v>
      </c>
      <c r="AF21" s="16" t="s">
        <v>131</v>
      </c>
      <c r="AG21" s="16" t="s">
        <v>132</v>
      </c>
      <c r="AH21" s="14"/>
    </row>
    <row r="22" s="1" customFormat="1" ht="60" spans="1:34">
      <c r="A22" s="12"/>
      <c r="B22" s="16" t="s">
        <v>133</v>
      </c>
      <c r="C22" s="16" t="s">
        <v>134</v>
      </c>
      <c r="D22" s="16" t="s">
        <v>135</v>
      </c>
      <c r="E22" s="16" t="s">
        <v>136</v>
      </c>
      <c r="F22" s="14">
        <v>2023</v>
      </c>
      <c r="G22" s="16" t="s">
        <v>135</v>
      </c>
      <c r="H22" s="15" t="s">
        <v>137</v>
      </c>
      <c r="I22" s="15" t="s">
        <v>138</v>
      </c>
      <c r="J22" s="21">
        <v>60</v>
      </c>
      <c r="K22" s="22">
        <f t="shared" si="3"/>
        <v>60</v>
      </c>
      <c r="L22" s="21">
        <v>60</v>
      </c>
      <c r="M22" s="22"/>
      <c r="N22" s="22"/>
      <c r="O22" s="22"/>
      <c r="P22" s="22"/>
      <c r="Q22" s="33">
        <f t="shared" si="4"/>
        <v>0</v>
      </c>
      <c r="R22" s="33"/>
      <c r="S22" s="33"/>
      <c r="T22" s="33"/>
      <c r="U22" s="33"/>
      <c r="V22" s="33"/>
      <c r="W22" s="33"/>
      <c r="X22" s="16" t="s">
        <v>49</v>
      </c>
      <c r="Y22" s="16" t="s">
        <v>51</v>
      </c>
      <c r="Z22" s="16" t="s">
        <v>51</v>
      </c>
      <c r="AA22" s="16" t="s">
        <v>50</v>
      </c>
      <c r="AB22" s="16" t="s">
        <v>51</v>
      </c>
      <c r="AC22" s="16">
        <v>123</v>
      </c>
      <c r="AD22" s="16">
        <v>450</v>
      </c>
      <c r="AE22" s="16">
        <v>450</v>
      </c>
      <c r="AF22" s="16" t="s">
        <v>139</v>
      </c>
      <c r="AG22" s="16" t="s">
        <v>140</v>
      </c>
      <c r="AH22" s="14"/>
    </row>
    <row r="23" s="1" customFormat="1" ht="72" spans="1:34">
      <c r="A23" s="12"/>
      <c r="B23" s="16" t="s">
        <v>141</v>
      </c>
      <c r="C23" s="16" t="s">
        <v>142</v>
      </c>
      <c r="D23" s="16" t="s">
        <v>135</v>
      </c>
      <c r="E23" s="16" t="s">
        <v>143</v>
      </c>
      <c r="F23" s="14">
        <v>2023</v>
      </c>
      <c r="G23" s="16" t="s">
        <v>135</v>
      </c>
      <c r="H23" s="15" t="s">
        <v>137</v>
      </c>
      <c r="I23" s="15" t="s">
        <v>138</v>
      </c>
      <c r="J23" s="21">
        <v>150</v>
      </c>
      <c r="K23" s="22">
        <f t="shared" si="3"/>
        <v>150</v>
      </c>
      <c r="L23" s="21">
        <v>150</v>
      </c>
      <c r="M23" s="22"/>
      <c r="N23" s="22"/>
      <c r="O23" s="22"/>
      <c r="P23" s="22"/>
      <c r="Q23" s="33">
        <f t="shared" si="4"/>
        <v>0</v>
      </c>
      <c r="R23" s="33"/>
      <c r="S23" s="33"/>
      <c r="T23" s="33"/>
      <c r="U23" s="33"/>
      <c r="V23" s="33"/>
      <c r="W23" s="33"/>
      <c r="X23" s="16" t="s">
        <v>49</v>
      </c>
      <c r="Y23" s="16" t="s">
        <v>50</v>
      </c>
      <c r="Z23" s="16" t="s">
        <v>51</v>
      </c>
      <c r="AA23" s="16" t="s">
        <v>50</v>
      </c>
      <c r="AB23" s="16" t="s">
        <v>51</v>
      </c>
      <c r="AC23" s="16">
        <v>100</v>
      </c>
      <c r="AD23" s="16">
        <v>420</v>
      </c>
      <c r="AE23" s="16">
        <v>420</v>
      </c>
      <c r="AF23" s="16" t="s">
        <v>144</v>
      </c>
      <c r="AG23" s="16" t="s">
        <v>145</v>
      </c>
      <c r="AH23" s="14"/>
    </row>
    <row r="24" s="1" customFormat="1" ht="48" spans="1:34">
      <c r="A24" s="12"/>
      <c r="B24" s="16" t="s">
        <v>146</v>
      </c>
      <c r="C24" s="16" t="s">
        <v>147</v>
      </c>
      <c r="D24" s="16" t="s">
        <v>135</v>
      </c>
      <c r="E24" s="16" t="s">
        <v>143</v>
      </c>
      <c r="F24" s="14">
        <v>2023</v>
      </c>
      <c r="G24" s="16" t="s">
        <v>135</v>
      </c>
      <c r="H24" s="15" t="s">
        <v>137</v>
      </c>
      <c r="I24" s="15" t="s">
        <v>138</v>
      </c>
      <c r="J24" s="21">
        <v>100</v>
      </c>
      <c r="K24" s="22">
        <f t="shared" si="3"/>
        <v>100</v>
      </c>
      <c r="L24" s="21">
        <v>100</v>
      </c>
      <c r="M24" s="22"/>
      <c r="N24" s="22"/>
      <c r="O24" s="22"/>
      <c r="P24" s="22"/>
      <c r="Q24" s="33">
        <f t="shared" si="4"/>
        <v>0</v>
      </c>
      <c r="R24" s="33"/>
      <c r="S24" s="33"/>
      <c r="T24" s="33"/>
      <c r="U24" s="33"/>
      <c r="V24" s="33"/>
      <c r="W24" s="33"/>
      <c r="X24" s="16" t="s">
        <v>49</v>
      </c>
      <c r="Y24" s="16" t="s">
        <v>50</v>
      </c>
      <c r="Z24" s="16" t="s">
        <v>51</v>
      </c>
      <c r="AA24" s="16" t="s">
        <v>50</v>
      </c>
      <c r="AB24" s="16" t="s">
        <v>51</v>
      </c>
      <c r="AC24" s="16">
        <v>259</v>
      </c>
      <c r="AD24" s="16">
        <v>913</v>
      </c>
      <c r="AE24" s="16">
        <v>1794</v>
      </c>
      <c r="AF24" s="16" t="s">
        <v>148</v>
      </c>
      <c r="AG24" s="16" t="s">
        <v>149</v>
      </c>
      <c r="AH24" s="14"/>
    </row>
    <row r="25" s="1" customFormat="1" ht="36" spans="1:34">
      <c r="A25" s="12"/>
      <c r="B25" s="14" t="s">
        <v>150</v>
      </c>
      <c r="C25" s="14" t="s">
        <v>151</v>
      </c>
      <c r="D25" s="15" t="s">
        <v>152</v>
      </c>
      <c r="E25" s="14" t="s">
        <v>153</v>
      </c>
      <c r="F25" s="14">
        <v>2023</v>
      </c>
      <c r="G25" s="15" t="s">
        <v>152</v>
      </c>
      <c r="H25" s="14" t="s">
        <v>154</v>
      </c>
      <c r="I25" s="15" t="s">
        <v>155</v>
      </c>
      <c r="J25" s="21">
        <v>50</v>
      </c>
      <c r="K25" s="22">
        <f t="shared" si="3"/>
        <v>50</v>
      </c>
      <c r="L25" s="21">
        <v>50</v>
      </c>
      <c r="M25" s="22"/>
      <c r="N25" s="22"/>
      <c r="O25" s="22"/>
      <c r="P25" s="22"/>
      <c r="Q25" s="33">
        <f t="shared" si="4"/>
        <v>0</v>
      </c>
      <c r="R25" s="33"/>
      <c r="S25" s="33"/>
      <c r="T25" s="33"/>
      <c r="U25" s="33"/>
      <c r="V25" s="33"/>
      <c r="W25" s="33"/>
      <c r="X25" s="14" t="s">
        <v>49</v>
      </c>
      <c r="Y25" s="21" t="s">
        <v>51</v>
      </c>
      <c r="Z25" s="21" t="s">
        <v>51</v>
      </c>
      <c r="AA25" s="21" t="s">
        <v>50</v>
      </c>
      <c r="AB25" s="21" t="s">
        <v>51</v>
      </c>
      <c r="AC25" s="16">
        <v>339</v>
      </c>
      <c r="AD25" s="16">
        <v>1084</v>
      </c>
      <c r="AE25" s="16">
        <v>2000</v>
      </c>
      <c r="AF25" s="13" t="s">
        <v>156</v>
      </c>
      <c r="AG25" s="13" t="s">
        <v>157</v>
      </c>
      <c r="AH25" s="14"/>
    </row>
    <row r="26" s="1" customFormat="1" ht="60" spans="1:34">
      <c r="A26" s="12"/>
      <c r="B26" s="14" t="s">
        <v>158</v>
      </c>
      <c r="C26" s="14" t="s">
        <v>159</v>
      </c>
      <c r="D26" s="14" t="s">
        <v>152</v>
      </c>
      <c r="E26" s="14" t="s">
        <v>160</v>
      </c>
      <c r="F26" s="14">
        <v>2023</v>
      </c>
      <c r="G26" s="15" t="s">
        <v>152</v>
      </c>
      <c r="H26" s="14" t="s">
        <v>154</v>
      </c>
      <c r="I26" s="15" t="s">
        <v>155</v>
      </c>
      <c r="J26" s="21">
        <v>100</v>
      </c>
      <c r="K26" s="22">
        <f t="shared" si="3"/>
        <v>100</v>
      </c>
      <c r="L26" s="21">
        <v>100</v>
      </c>
      <c r="M26" s="22"/>
      <c r="N26" s="22"/>
      <c r="O26" s="22"/>
      <c r="P26" s="22"/>
      <c r="Q26" s="33">
        <f t="shared" si="4"/>
        <v>0</v>
      </c>
      <c r="R26" s="33"/>
      <c r="S26" s="33"/>
      <c r="T26" s="33"/>
      <c r="U26" s="33"/>
      <c r="V26" s="33"/>
      <c r="W26" s="33"/>
      <c r="X26" s="14" t="s">
        <v>49</v>
      </c>
      <c r="Y26" s="14" t="s">
        <v>50</v>
      </c>
      <c r="Z26" s="14" t="s">
        <v>51</v>
      </c>
      <c r="AA26" s="14" t="s">
        <v>50</v>
      </c>
      <c r="AB26" s="14" t="s">
        <v>51</v>
      </c>
      <c r="AC26" s="14">
        <v>207</v>
      </c>
      <c r="AD26" s="14">
        <v>658</v>
      </c>
      <c r="AE26" s="14">
        <v>3894</v>
      </c>
      <c r="AF26" s="13" t="s">
        <v>156</v>
      </c>
      <c r="AG26" s="13" t="s">
        <v>161</v>
      </c>
      <c r="AH26" s="14"/>
    </row>
    <row r="27" s="1" customFormat="1" ht="72" spans="1:34">
      <c r="A27" s="12"/>
      <c r="B27" s="14" t="s">
        <v>162</v>
      </c>
      <c r="C27" s="14" t="s">
        <v>163</v>
      </c>
      <c r="D27" s="14" t="s">
        <v>152</v>
      </c>
      <c r="E27" s="14" t="s">
        <v>164</v>
      </c>
      <c r="F27" s="14">
        <v>2023</v>
      </c>
      <c r="G27" s="15" t="s">
        <v>152</v>
      </c>
      <c r="H27" s="14" t="s">
        <v>154</v>
      </c>
      <c r="I27" s="15" t="s">
        <v>155</v>
      </c>
      <c r="J27" s="21">
        <v>100</v>
      </c>
      <c r="K27" s="22">
        <f t="shared" si="3"/>
        <v>100</v>
      </c>
      <c r="L27" s="21">
        <v>100</v>
      </c>
      <c r="M27" s="24"/>
      <c r="N27" s="24"/>
      <c r="O27" s="24"/>
      <c r="P27" s="24"/>
      <c r="Q27" s="33">
        <f t="shared" si="4"/>
        <v>0</v>
      </c>
      <c r="R27" s="35"/>
      <c r="S27" s="35"/>
      <c r="T27" s="35"/>
      <c r="U27" s="35"/>
      <c r="V27" s="35"/>
      <c r="W27" s="35"/>
      <c r="X27" s="14" t="s">
        <v>49</v>
      </c>
      <c r="Y27" s="21" t="s">
        <v>51</v>
      </c>
      <c r="Z27" s="14" t="s">
        <v>51</v>
      </c>
      <c r="AA27" s="14" t="s">
        <v>50</v>
      </c>
      <c r="AB27" s="14" t="s">
        <v>51</v>
      </c>
      <c r="AC27" s="14">
        <v>40</v>
      </c>
      <c r="AD27" s="14">
        <v>133</v>
      </c>
      <c r="AE27" s="14">
        <v>665</v>
      </c>
      <c r="AF27" s="14" t="s">
        <v>156</v>
      </c>
      <c r="AG27" s="14" t="s">
        <v>165</v>
      </c>
      <c r="AH27" s="14"/>
    </row>
    <row r="28" s="1" customFormat="1" ht="48" spans="1:34">
      <c r="A28" s="12"/>
      <c r="B28" s="14" t="s">
        <v>166</v>
      </c>
      <c r="C28" s="14" t="s">
        <v>167</v>
      </c>
      <c r="D28" s="14" t="s">
        <v>152</v>
      </c>
      <c r="E28" s="14" t="s">
        <v>168</v>
      </c>
      <c r="F28" s="14">
        <v>2023</v>
      </c>
      <c r="G28" s="15" t="s">
        <v>152</v>
      </c>
      <c r="H28" s="14" t="s">
        <v>154</v>
      </c>
      <c r="I28" s="15" t="s">
        <v>155</v>
      </c>
      <c r="J28" s="21">
        <v>100</v>
      </c>
      <c r="K28" s="22">
        <f t="shared" si="3"/>
        <v>100</v>
      </c>
      <c r="L28" s="21">
        <v>100</v>
      </c>
      <c r="M28" s="22"/>
      <c r="N28" s="22"/>
      <c r="O28" s="22"/>
      <c r="P28" s="22"/>
      <c r="Q28" s="33">
        <f t="shared" si="4"/>
        <v>0</v>
      </c>
      <c r="R28" s="33"/>
      <c r="S28" s="33"/>
      <c r="T28" s="33"/>
      <c r="U28" s="33"/>
      <c r="V28" s="33"/>
      <c r="W28" s="33"/>
      <c r="X28" s="14" t="s">
        <v>49</v>
      </c>
      <c r="Y28" s="14" t="s">
        <v>50</v>
      </c>
      <c r="Z28" s="14" t="s">
        <v>51</v>
      </c>
      <c r="AA28" s="14" t="s">
        <v>50</v>
      </c>
      <c r="AB28" s="14" t="s">
        <v>51</v>
      </c>
      <c r="AC28" s="14">
        <v>168</v>
      </c>
      <c r="AD28" s="14">
        <v>575</v>
      </c>
      <c r="AE28" s="14">
        <v>1250</v>
      </c>
      <c r="AF28" s="14" t="s">
        <v>169</v>
      </c>
      <c r="AG28" s="14" t="s">
        <v>170</v>
      </c>
      <c r="AH28" s="14"/>
    </row>
    <row r="29" s="1" customFormat="1" ht="60" spans="1:34">
      <c r="A29" s="12"/>
      <c r="B29" s="14" t="s">
        <v>171</v>
      </c>
      <c r="C29" s="13" t="s">
        <v>172</v>
      </c>
      <c r="D29" s="14" t="s">
        <v>173</v>
      </c>
      <c r="E29" s="14" t="s">
        <v>174</v>
      </c>
      <c r="F29" s="14">
        <v>2023</v>
      </c>
      <c r="G29" s="15" t="s">
        <v>173</v>
      </c>
      <c r="H29" s="15" t="s">
        <v>175</v>
      </c>
      <c r="I29" s="15" t="s">
        <v>176</v>
      </c>
      <c r="J29" s="21">
        <v>300</v>
      </c>
      <c r="K29" s="22">
        <f t="shared" si="3"/>
        <v>300</v>
      </c>
      <c r="L29" s="21"/>
      <c r="M29" s="22">
        <v>300</v>
      </c>
      <c r="N29" s="22"/>
      <c r="O29" s="22"/>
      <c r="P29" s="22"/>
      <c r="Q29" s="33">
        <f t="shared" si="4"/>
        <v>0</v>
      </c>
      <c r="R29" s="33"/>
      <c r="S29" s="33"/>
      <c r="T29" s="33"/>
      <c r="U29" s="33"/>
      <c r="V29" s="33"/>
      <c r="W29" s="33"/>
      <c r="X29" s="14" t="s">
        <v>49</v>
      </c>
      <c r="Y29" s="21" t="s">
        <v>50</v>
      </c>
      <c r="Z29" s="21" t="s">
        <v>51</v>
      </c>
      <c r="AA29" s="21" t="s">
        <v>50</v>
      </c>
      <c r="AB29" s="21" t="s">
        <v>51</v>
      </c>
      <c r="AC29" s="16">
        <v>350</v>
      </c>
      <c r="AD29" s="16">
        <v>1100</v>
      </c>
      <c r="AE29" s="16">
        <v>2500</v>
      </c>
      <c r="AF29" s="13" t="s">
        <v>177</v>
      </c>
      <c r="AG29" s="14" t="s">
        <v>178</v>
      </c>
      <c r="AH29" s="14"/>
    </row>
    <row r="30" s="1" customFormat="1" ht="60" spans="1:34">
      <c r="A30" s="12"/>
      <c r="B30" s="14" t="s">
        <v>179</v>
      </c>
      <c r="C30" s="13" t="s">
        <v>180</v>
      </c>
      <c r="D30" s="14" t="s">
        <v>173</v>
      </c>
      <c r="E30" s="14" t="s">
        <v>181</v>
      </c>
      <c r="F30" s="14">
        <v>2023</v>
      </c>
      <c r="G30" s="15" t="s">
        <v>173</v>
      </c>
      <c r="H30" s="15" t="s">
        <v>175</v>
      </c>
      <c r="I30" s="15" t="s">
        <v>176</v>
      </c>
      <c r="J30" s="21">
        <v>50</v>
      </c>
      <c r="K30" s="22">
        <f t="shared" si="3"/>
        <v>50</v>
      </c>
      <c r="L30" s="21">
        <v>50</v>
      </c>
      <c r="M30" s="22"/>
      <c r="N30" s="22"/>
      <c r="O30" s="22"/>
      <c r="P30" s="22"/>
      <c r="Q30" s="33">
        <f t="shared" si="4"/>
        <v>0</v>
      </c>
      <c r="R30" s="33"/>
      <c r="S30" s="33"/>
      <c r="T30" s="33"/>
      <c r="U30" s="33"/>
      <c r="V30" s="33"/>
      <c r="W30" s="33"/>
      <c r="X30" s="14" t="s">
        <v>49</v>
      </c>
      <c r="Y30" s="21" t="s">
        <v>50</v>
      </c>
      <c r="Z30" s="21" t="s">
        <v>51</v>
      </c>
      <c r="AA30" s="21" t="s">
        <v>50</v>
      </c>
      <c r="AB30" s="21" t="s">
        <v>51</v>
      </c>
      <c r="AC30" s="16">
        <v>45</v>
      </c>
      <c r="AD30" s="16">
        <v>140</v>
      </c>
      <c r="AE30" s="16">
        <v>200</v>
      </c>
      <c r="AF30" s="13" t="s">
        <v>177</v>
      </c>
      <c r="AG30" s="14" t="s">
        <v>182</v>
      </c>
      <c r="AH30" s="14"/>
    </row>
    <row r="31" s="1" customFormat="1" ht="48" spans="1:34">
      <c r="A31" s="12"/>
      <c r="B31" s="17" t="s">
        <v>183</v>
      </c>
      <c r="C31" s="17" t="s">
        <v>184</v>
      </c>
      <c r="D31" s="17" t="s">
        <v>173</v>
      </c>
      <c r="E31" s="17" t="s">
        <v>185</v>
      </c>
      <c r="F31" s="14">
        <v>2023</v>
      </c>
      <c r="G31" s="15" t="s">
        <v>173</v>
      </c>
      <c r="H31" s="15" t="s">
        <v>175</v>
      </c>
      <c r="I31" s="15" t="s">
        <v>176</v>
      </c>
      <c r="J31" s="25">
        <v>50</v>
      </c>
      <c r="K31" s="22">
        <f t="shared" si="3"/>
        <v>50</v>
      </c>
      <c r="L31" s="25">
        <v>50</v>
      </c>
      <c r="M31" s="22"/>
      <c r="N31" s="22"/>
      <c r="O31" s="22"/>
      <c r="P31" s="22"/>
      <c r="Q31" s="33">
        <f t="shared" si="4"/>
        <v>0</v>
      </c>
      <c r="R31" s="33"/>
      <c r="S31" s="33"/>
      <c r="T31" s="33"/>
      <c r="U31" s="33"/>
      <c r="V31" s="33"/>
      <c r="W31" s="33"/>
      <c r="X31" s="17" t="s">
        <v>49</v>
      </c>
      <c r="Y31" s="17" t="s">
        <v>50</v>
      </c>
      <c r="Z31" s="17" t="s">
        <v>51</v>
      </c>
      <c r="AA31" s="17" t="s">
        <v>50</v>
      </c>
      <c r="AB31" s="17" t="s">
        <v>51</v>
      </c>
      <c r="AC31" s="17">
        <v>50</v>
      </c>
      <c r="AD31" s="17">
        <v>150</v>
      </c>
      <c r="AE31" s="17">
        <v>400</v>
      </c>
      <c r="AF31" s="16" t="s">
        <v>186</v>
      </c>
      <c r="AG31" s="14" t="s">
        <v>187</v>
      </c>
      <c r="AH31" s="14"/>
    </row>
    <row r="32" s="1" customFormat="1" ht="96" spans="1:34">
      <c r="A32" s="12"/>
      <c r="B32" s="14" t="s">
        <v>188</v>
      </c>
      <c r="C32" s="14" t="s">
        <v>189</v>
      </c>
      <c r="D32" s="14" t="s">
        <v>190</v>
      </c>
      <c r="E32" s="14" t="s">
        <v>191</v>
      </c>
      <c r="F32" s="14">
        <v>2023</v>
      </c>
      <c r="G32" s="15" t="s">
        <v>190</v>
      </c>
      <c r="H32" s="14" t="s">
        <v>192</v>
      </c>
      <c r="I32" s="15" t="s">
        <v>193</v>
      </c>
      <c r="J32" s="21">
        <v>100</v>
      </c>
      <c r="K32" s="22">
        <f t="shared" si="3"/>
        <v>100</v>
      </c>
      <c r="L32" s="21">
        <v>100</v>
      </c>
      <c r="M32" s="22"/>
      <c r="N32" s="22"/>
      <c r="O32" s="22"/>
      <c r="P32" s="22"/>
      <c r="Q32" s="33">
        <f t="shared" si="4"/>
        <v>0</v>
      </c>
      <c r="R32" s="33"/>
      <c r="S32" s="33"/>
      <c r="T32" s="33"/>
      <c r="U32" s="33"/>
      <c r="V32" s="33"/>
      <c r="W32" s="33"/>
      <c r="X32" s="14" t="s">
        <v>49</v>
      </c>
      <c r="Y32" s="21" t="s">
        <v>50</v>
      </c>
      <c r="Z32" s="21" t="s">
        <v>51</v>
      </c>
      <c r="AA32" s="21" t="s">
        <v>50</v>
      </c>
      <c r="AB32" s="21" t="s">
        <v>51</v>
      </c>
      <c r="AC32" s="14">
        <v>43</v>
      </c>
      <c r="AD32" s="14">
        <v>146</v>
      </c>
      <c r="AE32" s="14">
        <v>173</v>
      </c>
      <c r="AF32" s="14" t="s">
        <v>194</v>
      </c>
      <c r="AG32" s="14" t="s">
        <v>195</v>
      </c>
      <c r="AH32" s="14"/>
    </row>
    <row r="33" s="1" customFormat="1" ht="48" spans="1:34">
      <c r="A33" s="12"/>
      <c r="B33" s="14" t="s">
        <v>196</v>
      </c>
      <c r="C33" s="14" t="s">
        <v>197</v>
      </c>
      <c r="D33" s="14" t="s">
        <v>190</v>
      </c>
      <c r="E33" s="14" t="s">
        <v>198</v>
      </c>
      <c r="F33" s="14">
        <v>2023</v>
      </c>
      <c r="G33" s="15" t="s">
        <v>190</v>
      </c>
      <c r="H33" s="14" t="s">
        <v>192</v>
      </c>
      <c r="I33" s="15" t="s">
        <v>193</v>
      </c>
      <c r="J33" s="21">
        <v>50</v>
      </c>
      <c r="K33" s="22">
        <f t="shared" si="3"/>
        <v>50</v>
      </c>
      <c r="L33" s="21">
        <v>50</v>
      </c>
      <c r="M33" s="22"/>
      <c r="N33" s="22"/>
      <c r="O33" s="22"/>
      <c r="P33" s="22"/>
      <c r="Q33" s="33">
        <f t="shared" si="4"/>
        <v>0</v>
      </c>
      <c r="R33" s="33"/>
      <c r="S33" s="33"/>
      <c r="T33" s="33"/>
      <c r="U33" s="33"/>
      <c r="V33" s="33"/>
      <c r="W33" s="33"/>
      <c r="X33" s="14" t="s">
        <v>49</v>
      </c>
      <c r="Y33" s="14" t="s">
        <v>50</v>
      </c>
      <c r="Z33" s="21" t="s">
        <v>51</v>
      </c>
      <c r="AA33" s="14" t="s">
        <v>50</v>
      </c>
      <c r="AB33" s="14" t="s">
        <v>51</v>
      </c>
      <c r="AC33" s="14">
        <v>113</v>
      </c>
      <c r="AD33" s="14">
        <v>360</v>
      </c>
      <c r="AE33" s="14">
        <v>360</v>
      </c>
      <c r="AF33" s="14" t="s">
        <v>194</v>
      </c>
      <c r="AG33" s="14" t="s">
        <v>199</v>
      </c>
      <c r="AH33" s="14"/>
    </row>
    <row r="34" s="1" customFormat="1" ht="48" spans="1:34">
      <c r="A34" s="12"/>
      <c r="B34" s="14" t="s">
        <v>200</v>
      </c>
      <c r="C34" s="14" t="s">
        <v>201</v>
      </c>
      <c r="D34" s="14" t="s">
        <v>202</v>
      </c>
      <c r="E34" s="14" t="s">
        <v>203</v>
      </c>
      <c r="F34" s="14">
        <v>2023</v>
      </c>
      <c r="G34" s="15" t="s">
        <v>202</v>
      </c>
      <c r="H34" s="15" t="s">
        <v>204</v>
      </c>
      <c r="I34" s="15" t="s">
        <v>205</v>
      </c>
      <c r="J34" s="21">
        <v>50</v>
      </c>
      <c r="K34" s="22">
        <f t="shared" si="3"/>
        <v>50</v>
      </c>
      <c r="L34" s="21">
        <v>50</v>
      </c>
      <c r="M34" s="22"/>
      <c r="N34" s="22"/>
      <c r="O34" s="22"/>
      <c r="P34" s="22"/>
      <c r="Q34" s="33">
        <f t="shared" si="4"/>
        <v>0</v>
      </c>
      <c r="R34" s="33"/>
      <c r="S34" s="33"/>
      <c r="T34" s="33"/>
      <c r="U34" s="33"/>
      <c r="V34" s="33"/>
      <c r="W34" s="33"/>
      <c r="X34" s="14" t="s">
        <v>49</v>
      </c>
      <c r="Y34" s="21" t="s">
        <v>50</v>
      </c>
      <c r="Z34" s="21" t="s">
        <v>51</v>
      </c>
      <c r="AA34" s="21" t="s">
        <v>50</v>
      </c>
      <c r="AB34" s="21" t="s">
        <v>51</v>
      </c>
      <c r="AC34" s="14">
        <v>408</v>
      </c>
      <c r="AD34" s="14">
        <v>1301</v>
      </c>
      <c r="AE34" s="14">
        <v>1500</v>
      </c>
      <c r="AF34" s="14" t="s">
        <v>206</v>
      </c>
      <c r="AG34" s="14" t="s">
        <v>207</v>
      </c>
      <c r="AH34" s="14"/>
    </row>
    <row r="35" s="1" customFormat="1" ht="48" spans="1:34">
      <c r="A35" s="12"/>
      <c r="B35" s="14" t="s">
        <v>208</v>
      </c>
      <c r="C35" s="14" t="s">
        <v>209</v>
      </c>
      <c r="D35" s="14" t="s">
        <v>202</v>
      </c>
      <c r="E35" s="14" t="s">
        <v>210</v>
      </c>
      <c r="F35" s="14">
        <v>2023</v>
      </c>
      <c r="G35" s="15" t="s">
        <v>202</v>
      </c>
      <c r="H35" s="15" t="s">
        <v>204</v>
      </c>
      <c r="I35" s="15" t="s">
        <v>205</v>
      </c>
      <c r="J35" s="21">
        <v>50</v>
      </c>
      <c r="K35" s="22">
        <f t="shared" si="3"/>
        <v>50</v>
      </c>
      <c r="L35" s="21">
        <v>50</v>
      </c>
      <c r="M35" s="22"/>
      <c r="N35" s="22"/>
      <c r="O35" s="22"/>
      <c r="P35" s="22"/>
      <c r="Q35" s="33">
        <f t="shared" si="4"/>
        <v>0</v>
      </c>
      <c r="R35" s="33"/>
      <c r="S35" s="33"/>
      <c r="T35" s="33"/>
      <c r="U35" s="33"/>
      <c r="V35" s="33"/>
      <c r="W35" s="33"/>
      <c r="X35" s="14" t="s">
        <v>49</v>
      </c>
      <c r="Y35" s="21" t="s">
        <v>50</v>
      </c>
      <c r="Z35" s="21" t="s">
        <v>51</v>
      </c>
      <c r="AA35" s="21" t="s">
        <v>50</v>
      </c>
      <c r="AB35" s="21" t="s">
        <v>51</v>
      </c>
      <c r="AC35" s="14">
        <v>175</v>
      </c>
      <c r="AD35" s="14">
        <v>544</v>
      </c>
      <c r="AE35" s="14">
        <v>850</v>
      </c>
      <c r="AF35" s="14" t="s">
        <v>211</v>
      </c>
      <c r="AG35" s="14" t="s">
        <v>212</v>
      </c>
      <c r="AH35" s="14"/>
    </row>
    <row r="36" s="1" customFormat="1" ht="48" spans="1:34">
      <c r="A36" s="12"/>
      <c r="B36" s="14" t="s">
        <v>213</v>
      </c>
      <c r="C36" s="14" t="s">
        <v>214</v>
      </c>
      <c r="D36" s="14" t="s">
        <v>202</v>
      </c>
      <c r="E36" s="14" t="s">
        <v>215</v>
      </c>
      <c r="F36" s="14">
        <v>2023</v>
      </c>
      <c r="G36" s="15" t="s">
        <v>202</v>
      </c>
      <c r="H36" s="15" t="s">
        <v>204</v>
      </c>
      <c r="I36" s="15" t="s">
        <v>205</v>
      </c>
      <c r="J36" s="21">
        <v>150</v>
      </c>
      <c r="K36" s="22">
        <f t="shared" si="3"/>
        <v>150</v>
      </c>
      <c r="L36" s="21">
        <v>150</v>
      </c>
      <c r="M36" s="22"/>
      <c r="N36" s="22"/>
      <c r="O36" s="22"/>
      <c r="P36" s="22"/>
      <c r="Q36" s="33">
        <f t="shared" si="4"/>
        <v>0</v>
      </c>
      <c r="R36" s="33"/>
      <c r="S36" s="33"/>
      <c r="T36" s="33"/>
      <c r="U36" s="33"/>
      <c r="V36" s="33"/>
      <c r="W36" s="33"/>
      <c r="X36" s="14" t="s">
        <v>49</v>
      </c>
      <c r="Y36" s="21" t="s">
        <v>50</v>
      </c>
      <c r="Z36" s="21" t="s">
        <v>51</v>
      </c>
      <c r="AA36" s="21" t="s">
        <v>50</v>
      </c>
      <c r="AB36" s="21" t="s">
        <v>51</v>
      </c>
      <c r="AC36" s="14">
        <v>201</v>
      </c>
      <c r="AD36" s="14">
        <v>652</v>
      </c>
      <c r="AE36" s="14">
        <v>705</v>
      </c>
      <c r="AF36" s="16" t="s">
        <v>216</v>
      </c>
      <c r="AG36" s="14" t="s">
        <v>217</v>
      </c>
      <c r="AH36" s="14"/>
    </row>
    <row r="37" s="1" customFormat="1" ht="60" spans="1:34">
      <c r="A37" s="12"/>
      <c r="B37" s="14" t="s">
        <v>218</v>
      </c>
      <c r="C37" s="14" t="s">
        <v>219</v>
      </c>
      <c r="D37" s="14" t="s">
        <v>202</v>
      </c>
      <c r="E37" s="14" t="s">
        <v>220</v>
      </c>
      <c r="F37" s="14">
        <v>2023</v>
      </c>
      <c r="G37" s="15" t="s">
        <v>202</v>
      </c>
      <c r="H37" s="15" t="s">
        <v>204</v>
      </c>
      <c r="I37" s="15" t="s">
        <v>205</v>
      </c>
      <c r="J37" s="21">
        <v>110</v>
      </c>
      <c r="K37" s="22">
        <f t="shared" si="3"/>
        <v>110</v>
      </c>
      <c r="L37" s="21">
        <v>110</v>
      </c>
      <c r="M37" s="22"/>
      <c r="N37" s="22"/>
      <c r="O37" s="22"/>
      <c r="P37" s="22"/>
      <c r="Q37" s="33">
        <f t="shared" si="4"/>
        <v>0</v>
      </c>
      <c r="R37" s="33"/>
      <c r="S37" s="33"/>
      <c r="T37" s="33"/>
      <c r="U37" s="33"/>
      <c r="V37" s="33"/>
      <c r="W37" s="33"/>
      <c r="X37" s="14" t="s">
        <v>49</v>
      </c>
      <c r="Y37" s="14" t="s">
        <v>50</v>
      </c>
      <c r="Z37" s="14" t="s">
        <v>51</v>
      </c>
      <c r="AA37" s="14" t="s">
        <v>50</v>
      </c>
      <c r="AB37" s="14" t="s">
        <v>51</v>
      </c>
      <c r="AC37" s="14">
        <v>251</v>
      </c>
      <c r="AD37" s="14">
        <v>781</v>
      </c>
      <c r="AE37" s="14">
        <v>950</v>
      </c>
      <c r="AF37" s="14" t="s">
        <v>221</v>
      </c>
      <c r="AG37" s="14" t="s">
        <v>222</v>
      </c>
      <c r="AH37" s="14"/>
    </row>
    <row r="38" s="1" customFormat="1" ht="36" spans="1:34">
      <c r="A38" s="12"/>
      <c r="B38" s="14" t="s">
        <v>223</v>
      </c>
      <c r="C38" s="14" t="s">
        <v>224</v>
      </c>
      <c r="D38" s="14" t="s">
        <v>225</v>
      </c>
      <c r="E38" s="14" t="s">
        <v>226</v>
      </c>
      <c r="F38" s="14">
        <v>2023</v>
      </c>
      <c r="G38" s="15" t="s">
        <v>225</v>
      </c>
      <c r="H38" s="15" t="s">
        <v>227</v>
      </c>
      <c r="I38" s="15" t="s">
        <v>228</v>
      </c>
      <c r="J38" s="21">
        <v>50</v>
      </c>
      <c r="K38" s="22">
        <f t="shared" si="3"/>
        <v>50</v>
      </c>
      <c r="L38" s="21">
        <v>50</v>
      </c>
      <c r="M38" s="22"/>
      <c r="N38" s="22"/>
      <c r="O38" s="22"/>
      <c r="P38" s="22"/>
      <c r="Q38" s="33">
        <f t="shared" si="4"/>
        <v>0</v>
      </c>
      <c r="R38" s="33"/>
      <c r="S38" s="33"/>
      <c r="T38" s="33"/>
      <c r="U38" s="33"/>
      <c r="V38" s="33"/>
      <c r="W38" s="33"/>
      <c r="X38" s="14" t="s">
        <v>49</v>
      </c>
      <c r="Y38" s="21" t="s">
        <v>50</v>
      </c>
      <c r="Z38" s="21" t="s">
        <v>51</v>
      </c>
      <c r="AA38" s="21" t="s">
        <v>50</v>
      </c>
      <c r="AB38" s="21" t="s">
        <v>51</v>
      </c>
      <c r="AC38" s="16">
        <v>168</v>
      </c>
      <c r="AD38" s="16">
        <v>485</v>
      </c>
      <c r="AE38" s="16">
        <v>909</v>
      </c>
      <c r="AF38" s="16" t="s">
        <v>229</v>
      </c>
      <c r="AG38" s="16" t="s">
        <v>230</v>
      </c>
      <c r="AH38" s="14"/>
    </row>
    <row r="39" s="1" customFormat="1" ht="48" spans="1:34">
      <c r="A39" s="12"/>
      <c r="B39" s="14" t="s">
        <v>231</v>
      </c>
      <c r="C39" s="14" t="s">
        <v>232</v>
      </c>
      <c r="D39" s="14" t="s">
        <v>225</v>
      </c>
      <c r="E39" s="14" t="s">
        <v>233</v>
      </c>
      <c r="F39" s="14">
        <v>2023</v>
      </c>
      <c r="G39" s="15" t="s">
        <v>225</v>
      </c>
      <c r="H39" s="15" t="s">
        <v>227</v>
      </c>
      <c r="I39" s="15" t="s">
        <v>228</v>
      </c>
      <c r="J39" s="21">
        <v>50</v>
      </c>
      <c r="K39" s="22">
        <f t="shared" si="3"/>
        <v>50</v>
      </c>
      <c r="L39" s="21">
        <v>50</v>
      </c>
      <c r="M39" s="22"/>
      <c r="N39" s="22"/>
      <c r="O39" s="22"/>
      <c r="P39" s="22"/>
      <c r="Q39" s="33">
        <f t="shared" si="4"/>
        <v>0</v>
      </c>
      <c r="R39" s="33"/>
      <c r="S39" s="33"/>
      <c r="T39" s="33"/>
      <c r="U39" s="33"/>
      <c r="V39" s="33"/>
      <c r="W39" s="33"/>
      <c r="X39" s="14" t="s">
        <v>49</v>
      </c>
      <c r="Y39" s="21" t="s">
        <v>50</v>
      </c>
      <c r="Z39" s="21" t="s">
        <v>51</v>
      </c>
      <c r="AA39" s="21" t="s">
        <v>50</v>
      </c>
      <c r="AB39" s="21" t="s">
        <v>51</v>
      </c>
      <c r="AC39" s="16">
        <v>120</v>
      </c>
      <c r="AD39" s="16">
        <v>360</v>
      </c>
      <c r="AE39" s="16">
        <v>600</v>
      </c>
      <c r="AF39" s="16" t="s">
        <v>234</v>
      </c>
      <c r="AG39" s="16" t="s">
        <v>235</v>
      </c>
      <c r="AH39" s="14"/>
    </row>
    <row r="40" s="1" customFormat="1" ht="48" spans="1:34">
      <c r="A40" s="12"/>
      <c r="B40" s="14" t="s">
        <v>236</v>
      </c>
      <c r="C40" s="14" t="s">
        <v>237</v>
      </c>
      <c r="D40" s="14" t="s">
        <v>238</v>
      </c>
      <c r="E40" s="14" t="s">
        <v>239</v>
      </c>
      <c r="F40" s="14">
        <v>2023</v>
      </c>
      <c r="G40" s="15" t="s">
        <v>238</v>
      </c>
      <c r="H40" s="15" t="s">
        <v>240</v>
      </c>
      <c r="I40" s="15" t="s">
        <v>241</v>
      </c>
      <c r="J40" s="21">
        <v>100</v>
      </c>
      <c r="K40" s="22">
        <f t="shared" si="3"/>
        <v>100</v>
      </c>
      <c r="L40" s="21">
        <v>100</v>
      </c>
      <c r="M40" s="24"/>
      <c r="N40" s="24"/>
      <c r="O40" s="24"/>
      <c r="P40" s="24"/>
      <c r="Q40" s="33">
        <f t="shared" si="4"/>
        <v>0</v>
      </c>
      <c r="R40" s="35"/>
      <c r="S40" s="35"/>
      <c r="T40" s="35"/>
      <c r="U40" s="35"/>
      <c r="V40" s="35"/>
      <c r="W40" s="35"/>
      <c r="X40" s="14" t="s">
        <v>49</v>
      </c>
      <c r="Y40" s="21" t="s">
        <v>50</v>
      </c>
      <c r="Z40" s="21" t="s">
        <v>51</v>
      </c>
      <c r="AA40" s="21" t="s">
        <v>50</v>
      </c>
      <c r="AB40" s="21" t="s">
        <v>51</v>
      </c>
      <c r="AC40" s="16">
        <v>198</v>
      </c>
      <c r="AD40" s="16">
        <v>905</v>
      </c>
      <c r="AE40" s="16">
        <v>1305</v>
      </c>
      <c r="AF40" s="16" t="s">
        <v>242</v>
      </c>
      <c r="AG40" s="16" t="s">
        <v>243</v>
      </c>
      <c r="AH40" s="14"/>
    </row>
    <row r="41" s="1" customFormat="1" ht="48" spans="1:34">
      <c r="A41" s="12"/>
      <c r="B41" s="14" t="s">
        <v>244</v>
      </c>
      <c r="C41" s="14" t="s">
        <v>245</v>
      </c>
      <c r="D41" s="14" t="s">
        <v>238</v>
      </c>
      <c r="E41" s="14" t="s">
        <v>246</v>
      </c>
      <c r="F41" s="14">
        <v>2023</v>
      </c>
      <c r="G41" s="15" t="s">
        <v>238</v>
      </c>
      <c r="H41" s="15" t="s">
        <v>240</v>
      </c>
      <c r="I41" s="15" t="s">
        <v>241</v>
      </c>
      <c r="J41" s="21">
        <v>50</v>
      </c>
      <c r="K41" s="22">
        <f t="shared" si="3"/>
        <v>50</v>
      </c>
      <c r="L41" s="21">
        <v>50</v>
      </c>
      <c r="M41" s="22"/>
      <c r="N41" s="22"/>
      <c r="O41" s="22"/>
      <c r="P41" s="22"/>
      <c r="Q41" s="33">
        <f t="shared" si="4"/>
        <v>0</v>
      </c>
      <c r="R41" s="33"/>
      <c r="S41" s="33"/>
      <c r="T41" s="33"/>
      <c r="U41" s="33"/>
      <c r="V41" s="33"/>
      <c r="W41" s="33"/>
      <c r="X41" s="14" t="s">
        <v>49</v>
      </c>
      <c r="Y41" s="21" t="s">
        <v>50</v>
      </c>
      <c r="Z41" s="21" t="s">
        <v>51</v>
      </c>
      <c r="AA41" s="21" t="s">
        <v>50</v>
      </c>
      <c r="AB41" s="21" t="s">
        <v>51</v>
      </c>
      <c r="AC41" s="14">
        <v>30</v>
      </c>
      <c r="AD41" s="14">
        <v>155</v>
      </c>
      <c r="AE41" s="14">
        <v>240</v>
      </c>
      <c r="AF41" s="16" t="s">
        <v>247</v>
      </c>
      <c r="AG41" s="16" t="s">
        <v>248</v>
      </c>
      <c r="AH41" s="14"/>
    </row>
    <row r="42" s="1" customFormat="1" ht="48" spans="1:34">
      <c r="A42" s="12"/>
      <c r="B42" s="14" t="s">
        <v>249</v>
      </c>
      <c r="C42" s="14" t="s">
        <v>250</v>
      </c>
      <c r="D42" s="14" t="s">
        <v>238</v>
      </c>
      <c r="E42" s="14" t="s">
        <v>251</v>
      </c>
      <c r="F42" s="14">
        <v>2023</v>
      </c>
      <c r="G42" s="15" t="s">
        <v>238</v>
      </c>
      <c r="H42" s="15" t="s">
        <v>240</v>
      </c>
      <c r="I42" s="15" t="s">
        <v>241</v>
      </c>
      <c r="J42" s="21">
        <v>50</v>
      </c>
      <c r="K42" s="22">
        <f t="shared" si="3"/>
        <v>50</v>
      </c>
      <c r="L42" s="21">
        <v>50</v>
      </c>
      <c r="M42" s="22"/>
      <c r="N42" s="22"/>
      <c r="O42" s="22"/>
      <c r="P42" s="22"/>
      <c r="Q42" s="33">
        <f t="shared" si="4"/>
        <v>0</v>
      </c>
      <c r="R42" s="33"/>
      <c r="S42" s="33"/>
      <c r="T42" s="33"/>
      <c r="U42" s="33"/>
      <c r="V42" s="33"/>
      <c r="W42" s="33"/>
      <c r="X42" s="14" t="s">
        <v>49</v>
      </c>
      <c r="Y42" s="21" t="s">
        <v>50</v>
      </c>
      <c r="Z42" s="21" t="s">
        <v>51</v>
      </c>
      <c r="AA42" s="21" t="s">
        <v>50</v>
      </c>
      <c r="AB42" s="21" t="s">
        <v>51</v>
      </c>
      <c r="AC42" s="14">
        <v>60</v>
      </c>
      <c r="AD42" s="14">
        <v>185</v>
      </c>
      <c r="AE42" s="14">
        <v>240</v>
      </c>
      <c r="AF42" s="16" t="s">
        <v>247</v>
      </c>
      <c r="AG42" s="16" t="s">
        <v>252</v>
      </c>
      <c r="AH42" s="14"/>
    </row>
    <row r="43" s="1" customFormat="1" ht="72" spans="1:34">
      <c r="A43" s="12"/>
      <c r="B43" s="13" t="s">
        <v>253</v>
      </c>
      <c r="C43" s="13" t="s">
        <v>254</v>
      </c>
      <c r="D43" s="14" t="s">
        <v>238</v>
      </c>
      <c r="E43" s="14" t="s">
        <v>255</v>
      </c>
      <c r="F43" s="14">
        <v>2023</v>
      </c>
      <c r="G43" s="15" t="s">
        <v>238</v>
      </c>
      <c r="H43" s="15" t="s">
        <v>240</v>
      </c>
      <c r="I43" s="15" t="s">
        <v>241</v>
      </c>
      <c r="J43" s="26">
        <v>150</v>
      </c>
      <c r="K43" s="22">
        <f t="shared" si="3"/>
        <v>150</v>
      </c>
      <c r="L43" s="26">
        <v>150</v>
      </c>
      <c r="M43" s="22"/>
      <c r="N43" s="22"/>
      <c r="O43" s="22"/>
      <c r="P43" s="22"/>
      <c r="Q43" s="33">
        <f t="shared" si="4"/>
        <v>0</v>
      </c>
      <c r="R43" s="33"/>
      <c r="S43" s="33"/>
      <c r="T43" s="33"/>
      <c r="U43" s="33"/>
      <c r="V43" s="33"/>
      <c r="W43" s="33"/>
      <c r="X43" s="14" t="s">
        <v>49</v>
      </c>
      <c r="Y43" s="21" t="s">
        <v>50</v>
      </c>
      <c r="Z43" s="21" t="s">
        <v>51</v>
      </c>
      <c r="AA43" s="21" t="s">
        <v>50</v>
      </c>
      <c r="AB43" s="21" t="s">
        <v>51</v>
      </c>
      <c r="AC43" s="16">
        <v>30</v>
      </c>
      <c r="AD43" s="16">
        <v>90</v>
      </c>
      <c r="AE43" s="16">
        <v>240</v>
      </c>
      <c r="AF43" s="16" t="s">
        <v>256</v>
      </c>
      <c r="AG43" s="16" t="s">
        <v>257</v>
      </c>
      <c r="AH43" s="14"/>
    </row>
    <row r="44" s="1" customFormat="1" ht="48" spans="1:34">
      <c r="A44" s="12"/>
      <c r="B44" s="14" t="s">
        <v>258</v>
      </c>
      <c r="C44" s="14" t="s">
        <v>259</v>
      </c>
      <c r="D44" s="14" t="s">
        <v>260</v>
      </c>
      <c r="E44" s="14" t="s">
        <v>261</v>
      </c>
      <c r="F44" s="14">
        <v>2023</v>
      </c>
      <c r="G44" s="15" t="s">
        <v>260</v>
      </c>
      <c r="H44" s="15" t="s">
        <v>262</v>
      </c>
      <c r="I44" s="15" t="s">
        <v>263</v>
      </c>
      <c r="J44" s="21">
        <v>50</v>
      </c>
      <c r="K44" s="22">
        <f t="shared" si="3"/>
        <v>50</v>
      </c>
      <c r="L44" s="21">
        <v>50</v>
      </c>
      <c r="M44" s="22"/>
      <c r="N44" s="22"/>
      <c r="O44" s="22"/>
      <c r="P44" s="22"/>
      <c r="Q44" s="33">
        <f t="shared" si="4"/>
        <v>0</v>
      </c>
      <c r="R44" s="33"/>
      <c r="S44" s="33"/>
      <c r="T44" s="33"/>
      <c r="U44" s="33"/>
      <c r="V44" s="33"/>
      <c r="W44" s="33"/>
      <c r="X44" s="14" t="s">
        <v>49</v>
      </c>
      <c r="Y44" s="21" t="s">
        <v>50</v>
      </c>
      <c r="Z44" s="21" t="s">
        <v>51</v>
      </c>
      <c r="AA44" s="21" t="s">
        <v>50</v>
      </c>
      <c r="AB44" s="21" t="s">
        <v>51</v>
      </c>
      <c r="AC44" s="16">
        <v>75</v>
      </c>
      <c r="AD44" s="16">
        <v>228</v>
      </c>
      <c r="AE44" s="16">
        <v>698</v>
      </c>
      <c r="AF44" s="14" t="s">
        <v>264</v>
      </c>
      <c r="AG44" s="14" t="s">
        <v>265</v>
      </c>
      <c r="AH44" s="14"/>
    </row>
    <row r="45" s="1" customFormat="1" ht="48" spans="1:34">
      <c r="A45" s="12"/>
      <c r="B45" s="14" t="s">
        <v>266</v>
      </c>
      <c r="C45" s="14" t="s">
        <v>267</v>
      </c>
      <c r="D45" s="14" t="s">
        <v>260</v>
      </c>
      <c r="E45" s="14" t="s">
        <v>268</v>
      </c>
      <c r="F45" s="14">
        <v>2023</v>
      </c>
      <c r="G45" s="15" t="s">
        <v>260</v>
      </c>
      <c r="H45" s="15" t="s">
        <v>262</v>
      </c>
      <c r="I45" s="15" t="s">
        <v>263</v>
      </c>
      <c r="J45" s="21">
        <v>100</v>
      </c>
      <c r="K45" s="22">
        <f t="shared" si="3"/>
        <v>100</v>
      </c>
      <c r="L45" s="21">
        <v>100</v>
      </c>
      <c r="M45" s="22"/>
      <c r="N45" s="22"/>
      <c r="O45" s="22"/>
      <c r="P45" s="22"/>
      <c r="Q45" s="33">
        <f t="shared" si="4"/>
        <v>0</v>
      </c>
      <c r="R45" s="33"/>
      <c r="S45" s="33"/>
      <c r="T45" s="33"/>
      <c r="U45" s="33"/>
      <c r="V45" s="33"/>
      <c r="W45" s="33"/>
      <c r="X45" s="14" t="s">
        <v>49</v>
      </c>
      <c r="Y45" s="21" t="s">
        <v>50</v>
      </c>
      <c r="Z45" s="21" t="s">
        <v>51</v>
      </c>
      <c r="AA45" s="21" t="s">
        <v>50</v>
      </c>
      <c r="AB45" s="21" t="s">
        <v>51</v>
      </c>
      <c r="AC45" s="16">
        <v>50</v>
      </c>
      <c r="AD45" s="16">
        <v>150</v>
      </c>
      <c r="AE45" s="16">
        <v>150</v>
      </c>
      <c r="AF45" s="16" t="s">
        <v>256</v>
      </c>
      <c r="AG45" s="16" t="s">
        <v>269</v>
      </c>
      <c r="AH45" s="14"/>
    </row>
    <row r="46" s="1" customFormat="1" ht="48" spans="1:34">
      <c r="A46" s="12"/>
      <c r="B46" s="14" t="s">
        <v>270</v>
      </c>
      <c r="C46" s="14" t="s">
        <v>271</v>
      </c>
      <c r="D46" s="14" t="s">
        <v>260</v>
      </c>
      <c r="E46" s="14" t="s">
        <v>272</v>
      </c>
      <c r="F46" s="14">
        <v>2023</v>
      </c>
      <c r="G46" s="15" t="s">
        <v>260</v>
      </c>
      <c r="H46" s="15" t="s">
        <v>262</v>
      </c>
      <c r="I46" s="15" t="s">
        <v>263</v>
      </c>
      <c r="J46" s="21">
        <v>100</v>
      </c>
      <c r="K46" s="22">
        <f t="shared" si="3"/>
        <v>100</v>
      </c>
      <c r="L46" s="21">
        <v>100</v>
      </c>
      <c r="M46" s="22"/>
      <c r="N46" s="22"/>
      <c r="O46" s="22"/>
      <c r="P46" s="22"/>
      <c r="Q46" s="33">
        <f t="shared" si="4"/>
        <v>0</v>
      </c>
      <c r="R46" s="33"/>
      <c r="S46" s="33"/>
      <c r="T46" s="33"/>
      <c r="U46" s="33"/>
      <c r="V46" s="33"/>
      <c r="W46" s="33"/>
      <c r="X46" s="14" t="s">
        <v>49</v>
      </c>
      <c r="Y46" s="21" t="s">
        <v>50</v>
      </c>
      <c r="Z46" s="21" t="s">
        <v>51</v>
      </c>
      <c r="AA46" s="21" t="s">
        <v>50</v>
      </c>
      <c r="AB46" s="21" t="s">
        <v>51</v>
      </c>
      <c r="AC46" s="16">
        <v>40</v>
      </c>
      <c r="AD46" s="16">
        <v>122</v>
      </c>
      <c r="AE46" s="16">
        <v>300</v>
      </c>
      <c r="AF46" s="16" t="s">
        <v>256</v>
      </c>
      <c r="AG46" s="16" t="s">
        <v>273</v>
      </c>
      <c r="AH46" s="14"/>
    </row>
    <row r="47" s="1" customFormat="1" ht="48" spans="1:34">
      <c r="A47" s="12"/>
      <c r="B47" s="14" t="s">
        <v>274</v>
      </c>
      <c r="C47" s="14" t="s">
        <v>275</v>
      </c>
      <c r="D47" s="14" t="s">
        <v>260</v>
      </c>
      <c r="E47" s="14" t="s">
        <v>276</v>
      </c>
      <c r="F47" s="14">
        <v>2023</v>
      </c>
      <c r="G47" s="15" t="s">
        <v>260</v>
      </c>
      <c r="H47" s="15" t="s">
        <v>262</v>
      </c>
      <c r="I47" s="15" t="s">
        <v>263</v>
      </c>
      <c r="J47" s="21">
        <v>150</v>
      </c>
      <c r="K47" s="22">
        <f t="shared" si="3"/>
        <v>150</v>
      </c>
      <c r="L47" s="21">
        <v>150</v>
      </c>
      <c r="M47" s="22"/>
      <c r="N47" s="22"/>
      <c r="O47" s="22"/>
      <c r="P47" s="22"/>
      <c r="Q47" s="33">
        <f t="shared" si="4"/>
        <v>0</v>
      </c>
      <c r="R47" s="33"/>
      <c r="S47" s="33"/>
      <c r="T47" s="33"/>
      <c r="U47" s="33"/>
      <c r="V47" s="33"/>
      <c r="W47" s="33"/>
      <c r="X47" s="14" t="s">
        <v>49</v>
      </c>
      <c r="Y47" s="21" t="s">
        <v>50</v>
      </c>
      <c r="Z47" s="14" t="s">
        <v>51</v>
      </c>
      <c r="AA47" s="14" t="s">
        <v>50</v>
      </c>
      <c r="AB47" s="14" t="s">
        <v>51</v>
      </c>
      <c r="AC47" s="14">
        <v>53</v>
      </c>
      <c r="AD47" s="14">
        <v>186</v>
      </c>
      <c r="AE47" s="14">
        <v>576</v>
      </c>
      <c r="AF47" s="14" t="s">
        <v>277</v>
      </c>
      <c r="AG47" s="14" t="s">
        <v>278</v>
      </c>
      <c r="AH47" s="14"/>
    </row>
    <row r="48" s="1" customFormat="1" ht="48" spans="1:34">
      <c r="A48" s="12"/>
      <c r="B48" s="14" t="s">
        <v>279</v>
      </c>
      <c r="C48" s="14" t="s">
        <v>280</v>
      </c>
      <c r="D48" s="14" t="s">
        <v>281</v>
      </c>
      <c r="E48" s="14" t="s">
        <v>282</v>
      </c>
      <c r="F48" s="14">
        <v>2023</v>
      </c>
      <c r="G48" s="15" t="s">
        <v>281</v>
      </c>
      <c r="H48" s="14" t="s">
        <v>283</v>
      </c>
      <c r="I48" s="15" t="s">
        <v>284</v>
      </c>
      <c r="J48" s="21">
        <v>50</v>
      </c>
      <c r="K48" s="22">
        <f t="shared" si="3"/>
        <v>50</v>
      </c>
      <c r="L48" s="21">
        <v>50</v>
      </c>
      <c r="M48" s="22"/>
      <c r="N48" s="22"/>
      <c r="O48" s="22"/>
      <c r="P48" s="22"/>
      <c r="Q48" s="33">
        <f t="shared" si="4"/>
        <v>0</v>
      </c>
      <c r="R48" s="33"/>
      <c r="S48" s="33"/>
      <c r="T48" s="33"/>
      <c r="U48" s="33"/>
      <c r="V48" s="33"/>
      <c r="W48" s="33"/>
      <c r="X48" s="21" t="s">
        <v>49</v>
      </c>
      <c r="Y48" s="21" t="s">
        <v>50</v>
      </c>
      <c r="Z48" s="21" t="s">
        <v>51</v>
      </c>
      <c r="AA48" s="21" t="s">
        <v>51</v>
      </c>
      <c r="AB48" s="21" t="s">
        <v>51</v>
      </c>
      <c r="AC48" s="14">
        <v>47</v>
      </c>
      <c r="AD48" s="14">
        <v>197</v>
      </c>
      <c r="AE48" s="14">
        <v>306</v>
      </c>
      <c r="AF48" s="14" t="s">
        <v>285</v>
      </c>
      <c r="AG48" s="14" t="s">
        <v>286</v>
      </c>
      <c r="AH48" s="14"/>
    </row>
    <row r="49" s="1" customFormat="1" ht="48" spans="1:34">
      <c r="A49" s="12"/>
      <c r="B49" s="14" t="s">
        <v>287</v>
      </c>
      <c r="C49" s="14" t="s">
        <v>288</v>
      </c>
      <c r="D49" s="14" t="s">
        <v>289</v>
      </c>
      <c r="E49" s="14" t="s">
        <v>290</v>
      </c>
      <c r="F49" s="14">
        <v>2023</v>
      </c>
      <c r="G49" s="15" t="s">
        <v>289</v>
      </c>
      <c r="H49" s="15" t="s">
        <v>291</v>
      </c>
      <c r="I49" s="15" t="s">
        <v>292</v>
      </c>
      <c r="J49" s="21">
        <v>200</v>
      </c>
      <c r="K49" s="22">
        <f t="shared" si="3"/>
        <v>200</v>
      </c>
      <c r="L49" s="21">
        <v>200</v>
      </c>
      <c r="M49" s="22"/>
      <c r="N49" s="22"/>
      <c r="O49" s="22"/>
      <c r="P49" s="22"/>
      <c r="Q49" s="33">
        <f t="shared" si="4"/>
        <v>0</v>
      </c>
      <c r="R49" s="33"/>
      <c r="S49" s="33"/>
      <c r="T49" s="33"/>
      <c r="U49" s="33"/>
      <c r="V49" s="33"/>
      <c r="W49" s="33"/>
      <c r="X49" s="14" t="s">
        <v>49</v>
      </c>
      <c r="Y49" s="14" t="s">
        <v>50</v>
      </c>
      <c r="Z49" s="14" t="s">
        <v>51</v>
      </c>
      <c r="AA49" s="14" t="s">
        <v>50</v>
      </c>
      <c r="AB49" s="14" t="s">
        <v>51</v>
      </c>
      <c r="AC49" s="14">
        <v>100</v>
      </c>
      <c r="AD49" s="14">
        <v>310</v>
      </c>
      <c r="AE49" s="14">
        <v>600</v>
      </c>
      <c r="AF49" s="16" t="s">
        <v>293</v>
      </c>
      <c r="AG49" s="17" t="s">
        <v>294</v>
      </c>
      <c r="AH49" s="14"/>
    </row>
    <row r="50" s="1" customFormat="1" ht="36" spans="1:34">
      <c r="A50" s="12"/>
      <c r="B50" s="17" t="s">
        <v>295</v>
      </c>
      <c r="C50" s="17" t="s">
        <v>296</v>
      </c>
      <c r="D50" s="17" t="s">
        <v>297</v>
      </c>
      <c r="E50" s="17" t="s">
        <v>298</v>
      </c>
      <c r="F50" s="14">
        <v>2023</v>
      </c>
      <c r="G50" s="15" t="s">
        <v>297</v>
      </c>
      <c r="H50" s="15" t="s">
        <v>299</v>
      </c>
      <c r="I50" s="15" t="s">
        <v>300</v>
      </c>
      <c r="J50" s="25">
        <v>180</v>
      </c>
      <c r="K50" s="22">
        <f t="shared" si="3"/>
        <v>180</v>
      </c>
      <c r="L50" s="25"/>
      <c r="M50" s="24">
        <v>180</v>
      </c>
      <c r="N50" s="24"/>
      <c r="O50" s="24"/>
      <c r="P50" s="24"/>
      <c r="Q50" s="33">
        <f t="shared" si="4"/>
        <v>0</v>
      </c>
      <c r="R50" s="35"/>
      <c r="S50" s="35"/>
      <c r="T50" s="35"/>
      <c r="U50" s="35"/>
      <c r="V50" s="35"/>
      <c r="W50" s="35"/>
      <c r="X50" s="17" t="s">
        <v>49</v>
      </c>
      <c r="Y50" s="17" t="s">
        <v>50</v>
      </c>
      <c r="Z50" s="17" t="s">
        <v>51</v>
      </c>
      <c r="AA50" s="17" t="s">
        <v>50</v>
      </c>
      <c r="AB50" s="17" t="s">
        <v>51</v>
      </c>
      <c r="AC50" s="17">
        <v>48</v>
      </c>
      <c r="AD50" s="17">
        <v>220</v>
      </c>
      <c r="AE50" s="17">
        <v>382</v>
      </c>
      <c r="AF50" s="16" t="s">
        <v>301</v>
      </c>
      <c r="AG50" s="17" t="s">
        <v>302</v>
      </c>
      <c r="AH50" s="14"/>
    </row>
    <row r="51" s="1" customFormat="1" ht="48" spans="1:34">
      <c r="A51" s="12"/>
      <c r="B51" s="17" t="s">
        <v>303</v>
      </c>
      <c r="C51" s="17" t="s">
        <v>304</v>
      </c>
      <c r="D51" s="17" t="s">
        <v>297</v>
      </c>
      <c r="E51" s="17" t="s">
        <v>298</v>
      </c>
      <c r="F51" s="14">
        <v>2023</v>
      </c>
      <c r="G51" s="15" t="s">
        <v>297</v>
      </c>
      <c r="H51" s="15" t="s">
        <v>299</v>
      </c>
      <c r="I51" s="15" t="s">
        <v>300</v>
      </c>
      <c r="J51" s="25">
        <v>100</v>
      </c>
      <c r="K51" s="22">
        <f t="shared" si="3"/>
        <v>100</v>
      </c>
      <c r="L51" s="25">
        <v>100</v>
      </c>
      <c r="M51" s="22"/>
      <c r="N51" s="22"/>
      <c r="O51" s="22"/>
      <c r="P51" s="22"/>
      <c r="Q51" s="33">
        <f t="shared" si="4"/>
        <v>0</v>
      </c>
      <c r="R51" s="33"/>
      <c r="S51" s="33"/>
      <c r="T51" s="33"/>
      <c r="U51" s="33"/>
      <c r="V51" s="33"/>
      <c r="W51" s="33"/>
      <c r="X51" s="17" t="s">
        <v>49</v>
      </c>
      <c r="Y51" s="17" t="s">
        <v>50</v>
      </c>
      <c r="Z51" s="17" t="s">
        <v>51</v>
      </c>
      <c r="AA51" s="17" t="s">
        <v>50</v>
      </c>
      <c r="AB51" s="17" t="s">
        <v>51</v>
      </c>
      <c r="AC51" s="17">
        <v>60</v>
      </c>
      <c r="AD51" s="17">
        <v>185</v>
      </c>
      <c r="AE51" s="17">
        <v>1592</v>
      </c>
      <c r="AF51" s="16" t="s">
        <v>305</v>
      </c>
      <c r="AG51" s="17" t="s">
        <v>306</v>
      </c>
      <c r="AH51" s="14"/>
    </row>
    <row r="52" s="1" customFormat="1" ht="48" spans="1:34">
      <c r="A52" s="12"/>
      <c r="B52" s="17" t="s">
        <v>307</v>
      </c>
      <c r="C52" s="17" t="s">
        <v>308</v>
      </c>
      <c r="D52" s="17" t="s">
        <v>90</v>
      </c>
      <c r="E52" s="17" t="s">
        <v>309</v>
      </c>
      <c r="F52" s="14">
        <v>2023</v>
      </c>
      <c r="G52" s="15" t="s">
        <v>90</v>
      </c>
      <c r="H52" s="15" t="s">
        <v>92</v>
      </c>
      <c r="I52" s="15" t="s">
        <v>93</v>
      </c>
      <c r="J52" s="25">
        <v>80</v>
      </c>
      <c r="K52" s="22">
        <v>80</v>
      </c>
      <c r="L52" s="25">
        <v>80</v>
      </c>
      <c r="M52" s="22"/>
      <c r="N52" s="22"/>
      <c r="O52" s="22"/>
      <c r="P52" s="22"/>
      <c r="Q52" s="33"/>
      <c r="R52" s="33"/>
      <c r="S52" s="33"/>
      <c r="T52" s="33"/>
      <c r="U52" s="33"/>
      <c r="V52" s="33"/>
      <c r="W52" s="33"/>
      <c r="X52" s="17" t="s">
        <v>49</v>
      </c>
      <c r="Y52" s="17" t="s">
        <v>50</v>
      </c>
      <c r="Z52" s="17" t="s">
        <v>51</v>
      </c>
      <c r="AA52" s="17" t="s">
        <v>50</v>
      </c>
      <c r="AB52" s="17" t="s">
        <v>51</v>
      </c>
      <c r="AC52" s="17">
        <v>99</v>
      </c>
      <c r="AD52" s="17">
        <v>342</v>
      </c>
      <c r="AE52" s="17">
        <v>727</v>
      </c>
      <c r="AF52" s="16" t="s">
        <v>310</v>
      </c>
      <c r="AG52" s="17" t="s">
        <v>311</v>
      </c>
      <c r="AH52" s="14" t="s">
        <v>66</v>
      </c>
    </row>
    <row r="53" s="1" customFormat="1" ht="120" spans="1:34">
      <c r="A53" s="12"/>
      <c r="B53" s="14" t="s">
        <v>312</v>
      </c>
      <c r="C53" s="14" t="s">
        <v>313</v>
      </c>
      <c r="D53" s="14" t="s">
        <v>314</v>
      </c>
      <c r="E53" s="14" t="s">
        <v>315</v>
      </c>
      <c r="F53" s="14">
        <v>2023</v>
      </c>
      <c r="G53" s="15" t="s">
        <v>314</v>
      </c>
      <c r="H53" s="14" t="s">
        <v>316</v>
      </c>
      <c r="I53" s="15" t="s">
        <v>317</v>
      </c>
      <c r="J53" s="21">
        <v>200</v>
      </c>
      <c r="K53" s="22">
        <f t="shared" ref="K53:K72" si="5">L53+M53+N53+O53</f>
        <v>200</v>
      </c>
      <c r="L53" s="21"/>
      <c r="M53" s="22">
        <v>200</v>
      </c>
      <c r="N53" s="22"/>
      <c r="O53" s="22"/>
      <c r="P53" s="22"/>
      <c r="Q53" s="33">
        <f t="shared" ref="Q53:Q72" si="6">J53-L53-M53-N53-O53-P53</f>
        <v>0</v>
      </c>
      <c r="R53" s="33"/>
      <c r="S53" s="33"/>
      <c r="T53" s="33"/>
      <c r="U53" s="33"/>
      <c r="V53" s="33"/>
      <c r="W53" s="33"/>
      <c r="X53" s="14" t="s">
        <v>49</v>
      </c>
      <c r="Y53" s="21" t="s">
        <v>51</v>
      </c>
      <c r="Z53" s="21" t="s">
        <v>51</v>
      </c>
      <c r="AA53" s="21" t="s">
        <v>50</v>
      </c>
      <c r="AB53" s="21" t="s">
        <v>51</v>
      </c>
      <c r="AC53" s="16">
        <v>10</v>
      </c>
      <c r="AD53" s="16">
        <v>15</v>
      </c>
      <c r="AE53" s="16">
        <v>420</v>
      </c>
      <c r="AF53" s="16" t="s">
        <v>318</v>
      </c>
      <c r="AG53" s="14" t="s">
        <v>319</v>
      </c>
      <c r="AH53" s="14"/>
    </row>
    <row r="54" s="1" customFormat="1" ht="48" spans="1:34">
      <c r="A54" s="12"/>
      <c r="B54" s="14" t="s">
        <v>320</v>
      </c>
      <c r="C54" s="14" t="s">
        <v>321</v>
      </c>
      <c r="D54" s="14" t="s">
        <v>314</v>
      </c>
      <c r="E54" s="14" t="s">
        <v>322</v>
      </c>
      <c r="F54" s="14">
        <v>2023</v>
      </c>
      <c r="G54" s="15" t="s">
        <v>314</v>
      </c>
      <c r="H54" s="14" t="s">
        <v>316</v>
      </c>
      <c r="I54" s="15" t="s">
        <v>317</v>
      </c>
      <c r="J54" s="21">
        <v>50</v>
      </c>
      <c r="K54" s="22">
        <f t="shared" si="5"/>
        <v>50</v>
      </c>
      <c r="L54" s="21">
        <v>50</v>
      </c>
      <c r="M54" s="22"/>
      <c r="N54" s="22"/>
      <c r="O54" s="22"/>
      <c r="P54" s="22"/>
      <c r="Q54" s="33">
        <f t="shared" si="6"/>
        <v>0</v>
      </c>
      <c r="R54" s="33"/>
      <c r="S54" s="33"/>
      <c r="T54" s="33"/>
      <c r="U54" s="33"/>
      <c r="V54" s="33"/>
      <c r="W54" s="33"/>
      <c r="X54" s="14" t="s">
        <v>49</v>
      </c>
      <c r="Y54" s="21" t="s">
        <v>51</v>
      </c>
      <c r="Z54" s="21" t="s">
        <v>51</v>
      </c>
      <c r="AA54" s="21" t="s">
        <v>50</v>
      </c>
      <c r="AB54" s="21" t="s">
        <v>51</v>
      </c>
      <c r="AC54" s="16">
        <v>45</v>
      </c>
      <c r="AD54" s="16">
        <v>158</v>
      </c>
      <c r="AE54" s="16">
        <v>365</v>
      </c>
      <c r="AF54" s="16" t="s">
        <v>323</v>
      </c>
      <c r="AG54" s="14" t="s">
        <v>324</v>
      </c>
      <c r="AH54" s="14"/>
    </row>
    <row r="55" s="1" customFormat="1" ht="48" spans="1:34">
      <c r="A55" s="12"/>
      <c r="B55" s="14" t="s">
        <v>325</v>
      </c>
      <c r="C55" s="13" t="s">
        <v>326</v>
      </c>
      <c r="D55" s="14" t="s">
        <v>314</v>
      </c>
      <c r="E55" s="14" t="s">
        <v>327</v>
      </c>
      <c r="F55" s="14">
        <v>2023</v>
      </c>
      <c r="G55" s="15" t="s">
        <v>314</v>
      </c>
      <c r="H55" s="14" t="s">
        <v>316</v>
      </c>
      <c r="I55" s="15" t="s">
        <v>317</v>
      </c>
      <c r="J55" s="21">
        <v>100</v>
      </c>
      <c r="K55" s="22">
        <f t="shared" si="5"/>
        <v>100</v>
      </c>
      <c r="L55" s="21">
        <v>100</v>
      </c>
      <c r="M55" s="22"/>
      <c r="N55" s="22"/>
      <c r="O55" s="22"/>
      <c r="P55" s="22"/>
      <c r="Q55" s="33">
        <f t="shared" si="6"/>
        <v>0</v>
      </c>
      <c r="R55" s="33"/>
      <c r="S55" s="33"/>
      <c r="T55" s="33"/>
      <c r="U55" s="33"/>
      <c r="V55" s="33"/>
      <c r="W55" s="33"/>
      <c r="X55" s="14" t="s">
        <v>49</v>
      </c>
      <c r="Y55" s="21" t="s">
        <v>50</v>
      </c>
      <c r="Z55" s="21" t="s">
        <v>51</v>
      </c>
      <c r="AA55" s="21" t="s">
        <v>50</v>
      </c>
      <c r="AB55" s="21" t="s">
        <v>51</v>
      </c>
      <c r="AC55" s="16">
        <v>135</v>
      </c>
      <c r="AD55" s="16">
        <v>473</v>
      </c>
      <c r="AE55" s="16">
        <v>2382</v>
      </c>
      <c r="AF55" s="16" t="s">
        <v>328</v>
      </c>
      <c r="AG55" s="16" t="s">
        <v>329</v>
      </c>
      <c r="AH55" s="14"/>
    </row>
    <row r="56" s="1" customFormat="1" ht="120" spans="1:34">
      <c r="A56" s="12"/>
      <c r="B56" s="14" t="s">
        <v>330</v>
      </c>
      <c r="C56" s="14" t="s">
        <v>331</v>
      </c>
      <c r="D56" s="14" t="s">
        <v>45</v>
      </c>
      <c r="E56" s="14" t="s">
        <v>332</v>
      </c>
      <c r="F56" s="14">
        <v>2023</v>
      </c>
      <c r="G56" s="15" t="s">
        <v>45</v>
      </c>
      <c r="H56" s="14" t="s">
        <v>102</v>
      </c>
      <c r="I56" s="15" t="s">
        <v>103</v>
      </c>
      <c r="J56" s="21">
        <v>200</v>
      </c>
      <c r="K56" s="22">
        <f t="shared" si="5"/>
        <v>200</v>
      </c>
      <c r="L56" s="21">
        <v>200</v>
      </c>
      <c r="M56" s="22"/>
      <c r="N56" s="22"/>
      <c r="O56" s="22"/>
      <c r="P56" s="22"/>
      <c r="Q56" s="33">
        <f t="shared" si="6"/>
        <v>0</v>
      </c>
      <c r="R56" s="33"/>
      <c r="S56" s="33"/>
      <c r="T56" s="33"/>
      <c r="U56" s="33"/>
      <c r="V56" s="33"/>
      <c r="W56" s="33"/>
      <c r="X56" s="14" t="s">
        <v>49</v>
      </c>
      <c r="Y56" s="21" t="s">
        <v>50</v>
      </c>
      <c r="Z56" s="21" t="s">
        <v>51</v>
      </c>
      <c r="AA56" s="21" t="s">
        <v>51</v>
      </c>
      <c r="AB56" s="21" t="s">
        <v>51</v>
      </c>
      <c r="AC56" s="40">
        <v>50</v>
      </c>
      <c r="AD56" s="40">
        <v>150</v>
      </c>
      <c r="AE56" s="16">
        <v>300</v>
      </c>
      <c r="AF56" s="16" t="s">
        <v>333</v>
      </c>
      <c r="AG56" s="16" t="s">
        <v>334</v>
      </c>
      <c r="AH56" s="14"/>
    </row>
    <row r="57" s="1" customFormat="1" ht="228" spans="1:34">
      <c r="A57" s="12"/>
      <c r="B57" s="14" t="s">
        <v>335</v>
      </c>
      <c r="C57" s="14" t="s">
        <v>336</v>
      </c>
      <c r="D57" s="14" t="s">
        <v>337</v>
      </c>
      <c r="E57" s="14" t="s">
        <v>338</v>
      </c>
      <c r="F57" s="14">
        <v>2023</v>
      </c>
      <c r="G57" s="15" t="s">
        <v>118</v>
      </c>
      <c r="H57" s="14" t="s">
        <v>119</v>
      </c>
      <c r="I57" s="14" t="s">
        <v>120</v>
      </c>
      <c r="J57" s="21">
        <v>504</v>
      </c>
      <c r="K57" s="22">
        <f t="shared" si="5"/>
        <v>504</v>
      </c>
      <c r="L57" s="21"/>
      <c r="M57" s="27"/>
      <c r="N57" s="27"/>
      <c r="O57" s="27">
        <v>504</v>
      </c>
      <c r="P57" s="27"/>
      <c r="Q57" s="33">
        <f t="shared" si="6"/>
        <v>0</v>
      </c>
      <c r="R57" s="36"/>
      <c r="S57" s="36"/>
      <c r="T57" s="36"/>
      <c r="U57" s="36"/>
      <c r="V57" s="36"/>
      <c r="W57" s="36"/>
      <c r="X57" s="14" t="s">
        <v>49</v>
      </c>
      <c r="Y57" s="21" t="s">
        <v>50</v>
      </c>
      <c r="Z57" s="21" t="s">
        <v>51</v>
      </c>
      <c r="AA57" s="21" t="s">
        <v>51</v>
      </c>
      <c r="AB57" s="21" t="s">
        <v>51</v>
      </c>
      <c r="AC57" s="16">
        <v>1240</v>
      </c>
      <c r="AD57" s="16">
        <v>3720</v>
      </c>
      <c r="AE57" s="16">
        <v>6200</v>
      </c>
      <c r="AF57" s="16" t="s">
        <v>339</v>
      </c>
      <c r="AG57" s="16" t="s">
        <v>340</v>
      </c>
      <c r="AH57" s="14"/>
    </row>
    <row r="58" s="1" customFormat="1" ht="60" spans="1:34">
      <c r="A58" s="12"/>
      <c r="B58" s="17" t="s">
        <v>341</v>
      </c>
      <c r="C58" s="17" t="s">
        <v>342</v>
      </c>
      <c r="D58" s="17" t="s">
        <v>56</v>
      </c>
      <c r="E58" s="17" t="s">
        <v>343</v>
      </c>
      <c r="F58" s="14">
        <v>2023</v>
      </c>
      <c r="G58" s="14" t="s">
        <v>56</v>
      </c>
      <c r="H58" s="14" t="s">
        <v>58</v>
      </c>
      <c r="I58" s="15" t="s">
        <v>59</v>
      </c>
      <c r="J58" s="25">
        <v>135.66</v>
      </c>
      <c r="K58" s="22">
        <f t="shared" si="5"/>
        <v>135.66</v>
      </c>
      <c r="L58" s="25">
        <v>135.66</v>
      </c>
      <c r="M58" s="21"/>
      <c r="N58" s="21"/>
      <c r="O58" s="21"/>
      <c r="P58" s="21"/>
      <c r="Q58" s="33">
        <f t="shared" si="6"/>
        <v>0</v>
      </c>
      <c r="R58" s="37"/>
      <c r="S58" s="37"/>
      <c r="T58" s="37"/>
      <c r="U58" s="37"/>
      <c r="V58" s="37"/>
      <c r="W58" s="37"/>
      <c r="X58" s="17" t="s">
        <v>49</v>
      </c>
      <c r="Y58" s="17" t="s">
        <v>50</v>
      </c>
      <c r="Z58" s="17" t="s">
        <v>51</v>
      </c>
      <c r="AA58" s="17" t="s">
        <v>51</v>
      </c>
      <c r="AB58" s="17" t="s">
        <v>51</v>
      </c>
      <c r="AC58" s="17">
        <v>25</v>
      </c>
      <c r="AD58" s="17">
        <v>70</v>
      </c>
      <c r="AE58" s="17">
        <v>200</v>
      </c>
      <c r="AF58" s="16" t="s">
        <v>344</v>
      </c>
      <c r="AG58" s="14" t="s">
        <v>345</v>
      </c>
      <c r="AH58" s="14"/>
    </row>
    <row r="59" s="1" customFormat="1" ht="84" spans="1:34">
      <c r="A59" s="12"/>
      <c r="B59" s="17" t="s">
        <v>346</v>
      </c>
      <c r="C59" s="17" t="s">
        <v>347</v>
      </c>
      <c r="D59" s="17" t="s">
        <v>90</v>
      </c>
      <c r="E59" s="17" t="s">
        <v>348</v>
      </c>
      <c r="F59" s="14">
        <v>2023</v>
      </c>
      <c r="G59" s="15" t="s">
        <v>90</v>
      </c>
      <c r="H59" s="15" t="s">
        <v>92</v>
      </c>
      <c r="I59" s="15" t="s">
        <v>93</v>
      </c>
      <c r="J59" s="25">
        <v>265.99</v>
      </c>
      <c r="K59" s="22">
        <f t="shared" si="5"/>
        <v>265.99</v>
      </c>
      <c r="L59" s="25">
        <v>265.99</v>
      </c>
      <c r="M59" s="21"/>
      <c r="N59" s="21"/>
      <c r="O59" s="21"/>
      <c r="P59" s="21"/>
      <c r="Q59" s="33">
        <f t="shared" si="6"/>
        <v>0</v>
      </c>
      <c r="R59" s="37"/>
      <c r="S59" s="37"/>
      <c r="T59" s="37"/>
      <c r="U59" s="37"/>
      <c r="V59" s="37"/>
      <c r="W59" s="37"/>
      <c r="X59" s="17" t="s">
        <v>49</v>
      </c>
      <c r="Y59" s="17" t="s">
        <v>51</v>
      </c>
      <c r="Z59" s="17" t="s">
        <v>51</v>
      </c>
      <c r="AA59" s="17" t="s">
        <v>51</v>
      </c>
      <c r="AB59" s="17" t="s">
        <v>51</v>
      </c>
      <c r="AC59" s="17">
        <v>50</v>
      </c>
      <c r="AD59" s="17">
        <v>137</v>
      </c>
      <c r="AE59" s="17">
        <v>300</v>
      </c>
      <c r="AF59" s="16" t="s">
        <v>344</v>
      </c>
      <c r="AG59" s="14" t="s">
        <v>349</v>
      </c>
      <c r="AH59" s="14"/>
    </row>
    <row r="60" s="1" customFormat="1" ht="84" spans="1:34">
      <c r="A60" s="12"/>
      <c r="B60" s="17" t="s">
        <v>350</v>
      </c>
      <c r="C60" s="17" t="s">
        <v>351</v>
      </c>
      <c r="D60" s="17" t="s">
        <v>45</v>
      </c>
      <c r="E60" s="17" t="s">
        <v>352</v>
      </c>
      <c r="F60" s="14">
        <v>2023</v>
      </c>
      <c r="G60" s="15" t="s">
        <v>45</v>
      </c>
      <c r="H60" s="14" t="s">
        <v>102</v>
      </c>
      <c r="I60" s="15" t="s">
        <v>103</v>
      </c>
      <c r="J60" s="25">
        <v>207.67</v>
      </c>
      <c r="K60" s="22">
        <f t="shared" si="5"/>
        <v>207.67</v>
      </c>
      <c r="L60" s="25">
        <v>207.67</v>
      </c>
      <c r="M60" s="21"/>
      <c r="N60" s="21"/>
      <c r="O60" s="21"/>
      <c r="P60" s="21"/>
      <c r="Q60" s="33">
        <f t="shared" si="6"/>
        <v>0</v>
      </c>
      <c r="R60" s="37"/>
      <c r="S60" s="37"/>
      <c r="T60" s="37"/>
      <c r="U60" s="37"/>
      <c r="V60" s="37"/>
      <c r="W60" s="37"/>
      <c r="X60" s="17" t="s">
        <v>49</v>
      </c>
      <c r="Y60" s="17" t="s">
        <v>50</v>
      </c>
      <c r="Z60" s="17" t="s">
        <v>51</v>
      </c>
      <c r="AA60" s="17" t="s">
        <v>51</v>
      </c>
      <c r="AB60" s="17" t="s">
        <v>51</v>
      </c>
      <c r="AC60" s="17">
        <v>39</v>
      </c>
      <c r="AD60" s="17">
        <v>107</v>
      </c>
      <c r="AE60" s="17">
        <v>200</v>
      </c>
      <c r="AF60" s="16" t="s">
        <v>344</v>
      </c>
      <c r="AG60" s="14" t="s">
        <v>353</v>
      </c>
      <c r="AH60" s="14"/>
    </row>
    <row r="61" s="1" customFormat="1" ht="72" spans="1:34">
      <c r="A61" s="12"/>
      <c r="B61" s="17" t="s">
        <v>354</v>
      </c>
      <c r="C61" s="17" t="s">
        <v>355</v>
      </c>
      <c r="D61" s="17" t="s">
        <v>152</v>
      </c>
      <c r="E61" s="17" t="s">
        <v>153</v>
      </c>
      <c r="F61" s="14">
        <v>2023</v>
      </c>
      <c r="G61" s="15" t="s">
        <v>152</v>
      </c>
      <c r="H61" s="14" t="s">
        <v>154</v>
      </c>
      <c r="I61" s="15" t="s">
        <v>155</v>
      </c>
      <c r="J61" s="25">
        <v>184.09</v>
      </c>
      <c r="K61" s="22">
        <f t="shared" si="5"/>
        <v>184.09</v>
      </c>
      <c r="L61" s="25">
        <v>184.09</v>
      </c>
      <c r="M61" s="21"/>
      <c r="N61" s="21"/>
      <c r="O61" s="21"/>
      <c r="P61" s="21"/>
      <c r="Q61" s="33">
        <f t="shared" si="6"/>
        <v>0</v>
      </c>
      <c r="R61" s="37"/>
      <c r="S61" s="37"/>
      <c r="T61" s="37"/>
      <c r="U61" s="37"/>
      <c r="V61" s="37"/>
      <c r="W61" s="37"/>
      <c r="X61" s="17" t="s">
        <v>49</v>
      </c>
      <c r="Y61" s="21" t="s">
        <v>51</v>
      </c>
      <c r="Z61" s="17" t="s">
        <v>51</v>
      </c>
      <c r="AA61" s="17" t="s">
        <v>51</v>
      </c>
      <c r="AB61" s="17" t="s">
        <v>51</v>
      </c>
      <c r="AC61" s="17">
        <v>34</v>
      </c>
      <c r="AD61" s="17">
        <v>95</v>
      </c>
      <c r="AE61" s="17">
        <v>200</v>
      </c>
      <c r="AF61" s="16" t="s">
        <v>344</v>
      </c>
      <c r="AG61" s="14" t="s">
        <v>356</v>
      </c>
      <c r="AH61" s="14"/>
    </row>
    <row r="62" s="1" customFormat="1" ht="96" spans="1:34">
      <c r="A62" s="12"/>
      <c r="B62" s="17" t="s">
        <v>357</v>
      </c>
      <c r="C62" s="17" t="s">
        <v>358</v>
      </c>
      <c r="D62" s="17" t="s">
        <v>152</v>
      </c>
      <c r="E62" s="17" t="s">
        <v>359</v>
      </c>
      <c r="F62" s="14">
        <v>2023</v>
      </c>
      <c r="G62" s="15" t="s">
        <v>152</v>
      </c>
      <c r="H62" s="14" t="s">
        <v>154</v>
      </c>
      <c r="I62" s="15" t="s">
        <v>155</v>
      </c>
      <c r="J62" s="25">
        <v>348.77</v>
      </c>
      <c r="K62" s="22">
        <f t="shared" si="5"/>
        <v>348.77</v>
      </c>
      <c r="L62" s="25">
        <v>348.77</v>
      </c>
      <c r="M62" s="21"/>
      <c r="N62" s="21"/>
      <c r="O62" s="21"/>
      <c r="P62" s="21"/>
      <c r="Q62" s="33">
        <f t="shared" si="6"/>
        <v>0</v>
      </c>
      <c r="R62" s="37"/>
      <c r="S62" s="37"/>
      <c r="T62" s="37"/>
      <c r="U62" s="37"/>
      <c r="V62" s="37"/>
      <c r="W62" s="37"/>
      <c r="X62" s="17" t="s">
        <v>49</v>
      </c>
      <c r="Y62" s="21" t="s">
        <v>51</v>
      </c>
      <c r="Z62" s="17" t="s">
        <v>51</v>
      </c>
      <c r="AA62" s="17" t="s">
        <v>51</v>
      </c>
      <c r="AB62" s="17" t="s">
        <v>51</v>
      </c>
      <c r="AC62" s="17">
        <v>65</v>
      </c>
      <c r="AD62" s="17">
        <v>180</v>
      </c>
      <c r="AE62" s="17">
        <v>300</v>
      </c>
      <c r="AF62" s="16" t="s">
        <v>344</v>
      </c>
      <c r="AG62" s="14" t="s">
        <v>360</v>
      </c>
      <c r="AH62" s="14"/>
    </row>
    <row r="63" s="1" customFormat="1" ht="96" spans="1:34">
      <c r="A63" s="12"/>
      <c r="B63" s="17" t="s">
        <v>361</v>
      </c>
      <c r="C63" s="17" t="s">
        <v>362</v>
      </c>
      <c r="D63" s="17" t="s">
        <v>190</v>
      </c>
      <c r="E63" s="17" t="s">
        <v>363</v>
      </c>
      <c r="F63" s="14">
        <v>2023</v>
      </c>
      <c r="G63" s="15" t="s">
        <v>190</v>
      </c>
      <c r="H63" s="14" t="s">
        <v>192</v>
      </c>
      <c r="I63" s="15" t="s">
        <v>193</v>
      </c>
      <c r="J63" s="25">
        <v>288.2</v>
      </c>
      <c r="K63" s="22">
        <f t="shared" si="5"/>
        <v>288.2</v>
      </c>
      <c r="L63" s="25">
        <v>288.2</v>
      </c>
      <c r="M63" s="21"/>
      <c r="N63" s="21"/>
      <c r="O63" s="21"/>
      <c r="P63" s="21"/>
      <c r="Q63" s="33">
        <f t="shared" si="6"/>
        <v>0</v>
      </c>
      <c r="R63" s="37"/>
      <c r="S63" s="37"/>
      <c r="T63" s="37"/>
      <c r="U63" s="37"/>
      <c r="V63" s="37"/>
      <c r="W63" s="37"/>
      <c r="X63" s="17" t="s">
        <v>49</v>
      </c>
      <c r="Y63" s="17" t="s">
        <v>50</v>
      </c>
      <c r="Z63" s="17" t="s">
        <v>51</v>
      </c>
      <c r="AA63" s="17" t="s">
        <v>51</v>
      </c>
      <c r="AB63" s="17" t="s">
        <v>51</v>
      </c>
      <c r="AC63" s="17">
        <v>54</v>
      </c>
      <c r="AD63" s="17">
        <v>148</v>
      </c>
      <c r="AE63" s="17">
        <v>300</v>
      </c>
      <c r="AF63" s="16" t="s">
        <v>344</v>
      </c>
      <c r="AG63" s="14" t="s">
        <v>364</v>
      </c>
      <c r="AH63" s="14"/>
    </row>
    <row r="64" s="1" customFormat="1" ht="48" spans="1:34">
      <c r="A64" s="12"/>
      <c r="B64" s="17" t="s">
        <v>365</v>
      </c>
      <c r="C64" s="17" t="s">
        <v>366</v>
      </c>
      <c r="D64" s="17" t="s">
        <v>190</v>
      </c>
      <c r="E64" s="17" t="s">
        <v>367</v>
      </c>
      <c r="F64" s="14">
        <v>2023</v>
      </c>
      <c r="G64" s="15" t="s">
        <v>190</v>
      </c>
      <c r="H64" s="14" t="s">
        <v>192</v>
      </c>
      <c r="I64" s="15" t="s">
        <v>193</v>
      </c>
      <c r="J64" s="25">
        <v>100.59</v>
      </c>
      <c r="K64" s="22">
        <f t="shared" si="5"/>
        <v>100.59</v>
      </c>
      <c r="L64" s="25">
        <v>100.59</v>
      </c>
      <c r="M64" s="21"/>
      <c r="N64" s="21"/>
      <c r="O64" s="21"/>
      <c r="P64" s="21"/>
      <c r="Q64" s="33">
        <f t="shared" si="6"/>
        <v>0</v>
      </c>
      <c r="R64" s="37"/>
      <c r="S64" s="37"/>
      <c r="T64" s="37"/>
      <c r="U64" s="37"/>
      <c r="V64" s="37"/>
      <c r="W64" s="37"/>
      <c r="X64" s="17" t="s">
        <v>49</v>
      </c>
      <c r="Y64" s="17" t="s">
        <v>50</v>
      </c>
      <c r="Z64" s="17" t="s">
        <v>51</v>
      </c>
      <c r="AA64" s="17" t="s">
        <v>51</v>
      </c>
      <c r="AB64" s="17" t="s">
        <v>51</v>
      </c>
      <c r="AC64" s="17">
        <v>30</v>
      </c>
      <c r="AD64" s="17">
        <v>92</v>
      </c>
      <c r="AE64" s="17">
        <v>200</v>
      </c>
      <c r="AF64" s="16" t="s">
        <v>344</v>
      </c>
      <c r="AG64" s="14" t="s">
        <v>368</v>
      </c>
      <c r="AH64" s="14"/>
    </row>
    <row r="65" s="1" customFormat="1" ht="84" spans="1:34">
      <c r="A65" s="12"/>
      <c r="B65" s="17" t="s">
        <v>369</v>
      </c>
      <c r="C65" s="17" t="s">
        <v>370</v>
      </c>
      <c r="D65" s="17" t="s">
        <v>190</v>
      </c>
      <c r="E65" s="17" t="s">
        <v>371</v>
      </c>
      <c r="F65" s="14">
        <v>2023</v>
      </c>
      <c r="G65" s="15" t="s">
        <v>190</v>
      </c>
      <c r="H65" s="14" t="s">
        <v>192</v>
      </c>
      <c r="I65" s="15" t="s">
        <v>193</v>
      </c>
      <c r="J65" s="25">
        <v>234.75</v>
      </c>
      <c r="K65" s="22">
        <f t="shared" si="5"/>
        <v>234.75</v>
      </c>
      <c r="L65" s="25">
        <v>234.75</v>
      </c>
      <c r="M65" s="21"/>
      <c r="N65" s="21"/>
      <c r="O65" s="21"/>
      <c r="P65" s="21"/>
      <c r="Q65" s="33">
        <f t="shared" si="6"/>
        <v>0</v>
      </c>
      <c r="R65" s="37"/>
      <c r="S65" s="37"/>
      <c r="T65" s="37"/>
      <c r="U65" s="37"/>
      <c r="V65" s="37"/>
      <c r="W65" s="37"/>
      <c r="X65" s="17" t="s">
        <v>49</v>
      </c>
      <c r="Y65" s="17" t="s">
        <v>50</v>
      </c>
      <c r="Z65" s="17" t="s">
        <v>51</v>
      </c>
      <c r="AA65" s="17" t="s">
        <v>51</v>
      </c>
      <c r="AB65" s="17" t="s">
        <v>51</v>
      </c>
      <c r="AC65" s="17">
        <v>44</v>
      </c>
      <c r="AD65" s="17">
        <v>121</v>
      </c>
      <c r="AE65" s="17">
        <v>200</v>
      </c>
      <c r="AF65" s="16" t="s">
        <v>344</v>
      </c>
      <c r="AG65" s="14" t="s">
        <v>372</v>
      </c>
      <c r="AH65" s="14"/>
    </row>
    <row r="66" s="1" customFormat="1" ht="72" spans="1:34">
      <c r="A66" s="12"/>
      <c r="B66" s="17" t="s">
        <v>373</v>
      </c>
      <c r="C66" s="17" t="s">
        <v>374</v>
      </c>
      <c r="D66" s="17" t="s">
        <v>202</v>
      </c>
      <c r="E66" s="17" t="s">
        <v>375</v>
      </c>
      <c r="F66" s="14">
        <v>2023</v>
      </c>
      <c r="G66" s="15" t="s">
        <v>202</v>
      </c>
      <c r="H66" s="15" t="s">
        <v>204</v>
      </c>
      <c r="I66" s="15" t="s">
        <v>205</v>
      </c>
      <c r="J66" s="25">
        <v>251.69</v>
      </c>
      <c r="K66" s="22">
        <f t="shared" si="5"/>
        <v>251.69</v>
      </c>
      <c r="L66" s="25">
        <v>251.69</v>
      </c>
      <c r="M66" s="22"/>
      <c r="N66" s="22"/>
      <c r="O66" s="22"/>
      <c r="P66" s="22"/>
      <c r="Q66" s="33">
        <f t="shared" si="6"/>
        <v>0</v>
      </c>
      <c r="R66" s="33"/>
      <c r="S66" s="33"/>
      <c r="T66" s="33"/>
      <c r="U66" s="33"/>
      <c r="V66" s="33"/>
      <c r="W66" s="33"/>
      <c r="X66" s="17" t="s">
        <v>49</v>
      </c>
      <c r="Y66" s="16" t="s">
        <v>51</v>
      </c>
      <c r="Z66" s="17" t="s">
        <v>51</v>
      </c>
      <c r="AA66" s="17" t="s">
        <v>51</v>
      </c>
      <c r="AB66" s="17" t="s">
        <v>51</v>
      </c>
      <c r="AC66" s="17">
        <v>47</v>
      </c>
      <c r="AD66" s="17">
        <v>130</v>
      </c>
      <c r="AE66" s="17">
        <v>300</v>
      </c>
      <c r="AF66" s="16" t="s">
        <v>344</v>
      </c>
      <c r="AG66" s="14" t="s">
        <v>376</v>
      </c>
      <c r="AH66" s="14"/>
    </row>
    <row r="67" s="1" customFormat="1" ht="60" spans="1:34">
      <c r="A67" s="12"/>
      <c r="B67" s="17" t="s">
        <v>377</v>
      </c>
      <c r="C67" s="17" t="s">
        <v>378</v>
      </c>
      <c r="D67" s="17" t="s">
        <v>225</v>
      </c>
      <c r="E67" s="17" t="s">
        <v>379</v>
      </c>
      <c r="F67" s="14">
        <v>2023</v>
      </c>
      <c r="G67" s="15" t="s">
        <v>225</v>
      </c>
      <c r="H67" s="15" t="s">
        <v>227</v>
      </c>
      <c r="I67" s="15" t="s">
        <v>228</v>
      </c>
      <c r="J67" s="25">
        <v>120.78</v>
      </c>
      <c r="K67" s="22">
        <f t="shared" si="5"/>
        <v>120.78</v>
      </c>
      <c r="L67" s="25">
        <v>120.78</v>
      </c>
      <c r="M67" s="22"/>
      <c r="N67" s="22"/>
      <c r="O67" s="22"/>
      <c r="P67" s="22"/>
      <c r="Q67" s="33">
        <f t="shared" si="6"/>
        <v>0</v>
      </c>
      <c r="R67" s="33"/>
      <c r="S67" s="33"/>
      <c r="T67" s="33"/>
      <c r="U67" s="33"/>
      <c r="V67" s="33"/>
      <c r="W67" s="33"/>
      <c r="X67" s="17" t="s">
        <v>49</v>
      </c>
      <c r="Y67" s="17" t="s">
        <v>50</v>
      </c>
      <c r="Z67" s="17" t="s">
        <v>51</v>
      </c>
      <c r="AA67" s="17" t="s">
        <v>51</v>
      </c>
      <c r="AB67" s="17" t="s">
        <v>51</v>
      </c>
      <c r="AC67" s="17">
        <v>30</v>
      </c>
      <c r="AD67" s="17">
        <v>95</v>
      </c>
      <c r="AE67" s="17">
        <v>200</v>
      </c>
      <c r="AF67" s="16" t="s">
        <v>344</v>
      </c>
      <c r="AG67" s="14" t="s">
        <v>380</v>
      </c>
      <c r="AH67" s="14"/>
    </row>
    <row r="68" s="1" customFormat="1" ht="36" spans="1:34">
      <c r="A68" s="12"/>
      <c r="B68" s="14" t="s">
        <v>381</v>
      </c>
      <c r="C68" s="14" t="s">
        <v>382</v>
      </c>
      <c r="D68" s="14" t="s">
        <v>90</v>
      </c>
      <c r="E68" s="14" t="s">
        <v>383</v>
      </c>
      <c r="F68" s="14">
        <v>2023</v>
      </c>
      <c r="G68" s="15" t="s">
        <v>90</v>
      </c>
      <c r="H68" s="15" t="s">
        <v>92</v>
      </c>
      <c r="I68" s="15" t="s">
        <v>93</v>
      </c>
      <c r="J68" s="21">
        <v>100</v>
      </c>
      <c r="K68" s="22">
        <f t="shared" si="5"/>
        <v>100</v>
      </c>
      <c r="L68" s="21">
        <v>100</v>
      </c>
      <c r="M68" s="22"/>
      <c r="N68" s="22"/>
      <c r="O68" s="22"/>
      <c r="P68" s="22"/>
      <c r="Q68" s="33">
        <f t="shared" si="6"/>
        <v>0</v>
      </c>
      <c r="R68" s="33"/>
      <c r="S68" s="33"/>
      <c r="T68" s="33"/>
      <c r="U68" s="33"/>
      <c r="V68" s="33"/>
      <c r="W68" s="33"/>
      <c r="X68" s="14" t="s">
        <v>49</v>
      </c>
      <c r="Y68" s="21" t="s">
        <v>51</v>
      </c>
      <c r="Z68" s="21" t="s">
        <v>51</v>
      </c>
      <c r="AA68" s="21" t="s">
        <v>50</v>
      </c>
      <c r="AB68" s="21" t="s">
        <v>51</v>
      </c>
      <c r="AC68" s="14">
        <v>95</v>
      </c>
      <c r="AD68" s="14">
        <v>310</v>
      </c>
      <c r="AE68" s="14">
        <v>400</v>
      </c>
      <c r="AF68" s="16" t="s">
        <v>384</v>
      </c>
      <c r="AG68" s="16" t="s">
        <v>385</v>
      </c>
      <c r="AH68" s="14"/>
    </row>
    <row r="69" s="1" customFormat="1" ht="48" spans="1:34">
      <c r="A69" s="12"/>
      <c r="B69" s="14" t="s">
        <v>386</v>
      </c>
      <c r="C69" s="14" t="s">
        <v>387</v>
      </c>
      <c r="D69" s="14" t="s">
        <v>297</v>
      </c>
      <c r="E69" s="14" t="s">
        <v>388</v>
      </c>
      <c r="F69" s="14">
        <v>2023</v>
      </c>
      <c r="G69" s="15" t="s">
        <v>297</v>
      </c>
      <c r="H69" s="15" t="s">
        <v>299</v>
      </c>
      <c r="I69" s="15" t="s">
        <v>300</v>
      </c>
      <c r="J69" s="21">
        <v>200</v>
      </c>
      <c r="K69" s="22">
        <f t="shared" si="5"/>
        <v>200</v>
      </c>
      <c r="L69" s="21">
        <v>200</v>
      </c>
      <c r="M69" s="22"/>
      <c r="N69" s="22"/>
      <c r="O69" s="22"/>
      <c r="P69" s="22"/>
      <c r="Q69" s="33">
        <f t="shared" si="6"/>
        <v>0</v>
      </c>
      <c r="R69" s="33"/>
      <c r="S69" s="33"/>
      <c r="T69" s="33"/>
      <c r="U69" s="33"/>
      <c r="V69" s="33"/>
      <c r="W69" s="33"/>
      <c r="X69" s="14" t="s">
        <v>49</v>
      </c>
      <c r="Y69" s="21" t="s">
        <v>50</v>
      </c>
      <c r="Z69" s="21" t="s">
        <v>51</v>
      </c>
      <c r="AA69" s="21" t="s">
        <v>50</v>
      </c>
      <c r="AB69" s="21" t="s">
        <v>51</v>
      </c>
      <c r="AC69" s="14">
        <v>50</v>
      </c>
      <c r="AD69" s="14">
        <v>150</v>
      </c>
      <c r="AE69" s="14">
        <v>300</v>
      </c>
      <c r="AF69" s="16" t="s">
        <v>389</v>
      </c>
      <c r="AG69" s="16" t="s">
        <v>390</v>
      </c>
      <c r="AH69" s="14"/>
    </row>
    <row r="70" s="1" customFormat="1" ht="72" spans="1:34">
      <c r="A70" s="12"/>
      <c r="B70" s="14" t="s">
        <v>391</v>
      </c>
      <c r="C70" s="14" t="s">
        <v>392</v>
      </c>
      <c r="D70" s="14" t="s">
        <v>190</v>
      </c>
      <c r="E70" s="14" t="s">
        <v>363</v>
      </c>
      <c r="F70" s="14">
        <v>2023</v>
      </c>
      <c r="G70" s="15" t="s">
        <v>190</v>
      </c>
      <c r="H70" s="14" t="s">
        <v>192</v>
      </c>
      <c r="I70" s="15" t="s">
        <v>193</v>
      </c>
      <c r="J70" s="23">
        <v>400</v>
      </c>
      <c r="K70" s="22">
        <f t="shared" si="5"/>
        <v>400</v>
      </c>
      <c r="L70" s="23">
        <v>200</v>
      </c>
      <c r="M70" s="22"/>
      <c r="N70" s="22">
        <v>200</v>
      </c>
      <c r="O70" s="22"/>
      <c r="P70" s="22"/>
      <c r="Q70" s="33">
        <f t="shared" si="6"/>
        <v>0</v>
      </c>
      <c r="R70" s="33"/>
      <c r="S70" s="33"/>
      <c r="T70" s="33"/>
      <c r="U70" s="33"/>
      <c r="V70" s="33"/>
      <c r="W70" s="33"/>
      <c r="X70" s="14" t="s">
        <v>49</v>
      </c>
      <c r="Y70" s="21" t="s">
        <v>50</v>
      </c>
      <c r="Z70" s="21" t="s">
        <v>51</v>
      </c>
      <c r="AA70" s="21" t="s">
        <v>51</v>
      </c>
      <c r="AB70" s="21" t="s">
        <v>51</v>
      </c>
      <c r="AC70" s="16">
        <v>90</v>
      </c>
      <c r="AD70" s="16">
        <v>274</v>
      </c>
      <c r="AE70" s="16">
        <v>100000</v>
      </c>
      <c r="AF70" s="16" t="s">
        <v>256</v>
      </c>
      <c r="AG70" s="16" t="s">
        <v>393</v>
      </c>
      <c r="AH70" s="14"/>
    </row>
    <row r="71" s="1" customFormat="1" ht="48" spans="1:34">
      <c r="A71" s="12"/>
      <c r="B71" s="14" t="s">
        <v>394</v>
      </c>
      <c r="C71" s="14" t="s">
        <v>395</v>
      </c>
      <c r="D71" s="14" t="s">
        <v>281</v>
      </c>
      <c r="E71" s="14" t="s">
        <v>396</v>
      </c>
      <c r="F71" s="14">
        <v>2023</v>
      </c>
      <c r="G71" s="15" t="s">
        <v>281</v>
      </c>
      <c r="H71" s="14" t="s">
        <v>283</v>
      </c>
      <c r="I71" s="15" t="s">
        <v>284</v>
      </c>
      <c r="J71" s="23">
        <v>100</v>
      </c>
      <c r="K71" s="22">
        <f t="shared" si="5"/>
        <v>100</v>
      </c>
      <c r="L71" s="23">
        <v>100</v>
      </c>
      <c r="M71" s="22"/>
      <c r="N71" s="22"/>
      <c r="O71" s="22"/>
      <c r="P71" s="22"/>
      <c r="Q71" s="33">
        <f t="shared" si="6"/>
        <v>0</v>
      </c>
      <c r="R71" s="33"/>
      <c r="S71" s="33"/>
      <c r="T71" s="33"/>
      <c r="U71" s="33"/>
      <c r="V71" s="33"/>
      <c r="W71" s="33"/>
      <c r="X71" s="14" t="s">
        <v>49</v>
      </c>
      <c r="Y71" s="21" t="s">
        <v>50</v>
      </c>
      <c r="Z71" s="21" t="s">
        <v>51</v>
      </c>
      <c r="AA71" s="21" t="s">
        <v>51</v>
      </c>
      <c r="AB71" s="21" t="s">
        <v>51</v>
      </c>
      <c r="AC71" s="16">
        <v>30</v>
      </c>
      <c r="AD71" s="16">
        <v>90</v>
      </c>
      <c r="AE71" s="16">
        <v>10000</v>
      </c>
      <c r="AF71" s="16" t="s">
        <v>256</v>
      </c>
      <c r="AG71" s="16" t="s">
        <v>397</v>
      </c>
      <c r="AH71" s="14"/>
    </row>
    <row r="72" s="1" customFormat="1" ht="48" spans="1:34">
      <c r="A72" s="12"/>
      <c r="B72" s="14" t="s">
        <v>398</v>
      </c>
      <c r="C72" s="14" t="s">
        <v>399</v>
      </c>
      <c r="D72" s="14" t="s">
        <v>225</v>
      </c>
      <c r="E72" s="14" t="s">
        <v>400</v>
      </c>
      <c r="F72" s="14">
        <v>2023</v>
      </c>
      <c r="G72" s="15" t="s">
        <v>225</v>
      </c>
      <c r="H72" s="15" t="s">
        <v>227</v>
      </c>
      <c r="I72" s="15" t="s">
        <v>228</v>
      </c>
      <c r="J72" s="23">
        <v>100</v>
      </c>
      <c r="K72" s="22">
        <f t="shared" si="5"/>
        <v>100</v>
      </c>
      <c r="L72" s="23">
        <v>100</v>
      </c>
      <c r="M72" s="22"/>
      <c r="N72" s="22"/>
      <c r="O72" s="22"/>
      <c r="P72" s="22"/>
      <c r="Q72" s="33">
        <f t="shared" si="6"/>
        <v>0</v>
      </c>
      <c r="R72" s="33"/>
      <c r="S72" s="33"/>
      <c r="T72" s="33"/>
      <c r="U72" s="33"/>
      <c r="V72" s="33"/>
      <c r="W72" s="33"/>
      <c r="X72" s="14" t="s">
        <v>49</v>
      </c>
      <c r="Y72" s="21" t="s">
        <v>50</v>
      </c>
      <c r="Z72" s="21" t="s">
        <v>51</v>
      </c>
      <c r="AA72" s="21" t="s">
        <v>51</v>
      </c>
      <c r="AB72" s="21" t="s">
        <v>51</v>
      </c>
      <c r="AC72" s="16">
        <v>30</v>
      </c>
      <c r="AD72" s="16">
        <v>90</v>
      </c>
      <c r="AE72" s="16">
        <v>10000</v>
      </c>
      <c r="AF72" s="16" t="s">
        <v>256</v>
      </c>
      <c r="AG72" s="16" t="s">
        <v>397</v>
      </c>
      <c r="AH72" s="14"/>
    </row>
    <row r="73" s="1" customFormat="1" ht="32" customHeight="1" spans="1:34">
      <c r="A73" s="12" t="s">
        <v>401</v>
      </c>
      <c r="B73" s="41">
        <v>10</v>
      </c>
      <c r="C73" s="41"/>
      <c r="D73" s="11"/>
      <c r="E73" s="11"/>
      <c r="F73" s="41"/>
      <c r="G73" s="11"/>
      <c r="H73" s="11"/>
      <c r="I73" s="11"/>
      <c r="J73" s="9">
        <f>SUM(J74:J83)</f>
        <v>5060</v>
      </c>
      <c r="K73" s="9">
        <f t="shared" ref="K73:P73" si="7">SUM(K74:K83)</f>
        <v>3290</v>
      </c>
      <c r="L73" s="9">
        <f t="shared" si="7"/>
        <v>790</v>
      </c>
      <c r="M73" s="9">
        <f t="shared" si="7"/>
        <v>2500</v>
      </c>
      <c r="N73" s="9">
        <f t="shared" si="7"/>
        <v>0</v>
      </c>
      <c r="O73" s="9">
        <f t="shared" si="7"/>
        <v>0</v>
      </c>
      <c r="P73" s="9">
        <f t="shared" si="7"/>
        <v>1770</v>
      </c>
      <c r="Q73" s="45"/>
      <c r="R73" s="45"/>
      <c r="S73" s="45"/>
      <c r="T73" s="45"/>
      <c r="U73" s="45"/>
      <c r="V73" s="45"/>
      <c r="W73" s="45"/>
      <c r="X73" s="9"/>
      <c r="Y73" s="9"/>
      <c r="Z73" s="9"/>
      <c r="AA73" s="9"/>
      <c r="AB73" s="9"/>
      <c r="AC73" s="39"/>
      <c r="AD73" s="31"/>
      <c r="AE73" s="31"/>
      <c r="AF73" s="39"/>
      <c r="AG73" s="39"/>
      <c r="AH73" s="52"/>
    </row>
    <row r="74" s="1" customFormat="1" ht="84" spans="1:34">
      <c r="A74" s="12"/>
      <c r="B74" s="14" t="s">
        <v>402</v>
      </c>
      <c r="C74" s="14" t="s">
        <v>403</v>
      </c>
      <c r="D74" s="14" t="s">
        <v>45</v>
      </c>
      <c r="E74" s="14" t="s">
        <v>332</v>
      </c>
      <c r="F74" s="14">
        <v>2023</v>
      </c>
      <c r="G74" s="15" t="s">
        <v>45</v>
      </c>
      <c r="H74" s="14" t="s">
        <v>102</v>
      </c>
      <c r="I74" s="15" t="s">
        <v>103</v>
      </c>
      <c r="J74" s="21">
        <v>400</v>
      </c>
      <c r="K74" s="22">
        <f t="shared" ref="K74:K83" si="8">L74+M74+N74+O74</f>
        <v>0</v>
      </c>
      <c r="L74" s="21"/>
      <c r="M74" s="22"/>
      <c r="N74" s="22"/>
      <c r="O74" s="22"/>
      <c r="P74" s="22">
        <v>400</v>
      </c>
      <c r="Q74" s="33">
        <f t="shared" ref="Q74:Q83" si="9">J74-L74-M74-N74-O74-P74</f>
        <v>0</v>
      </c>
      <c r="R74" s="33"/>
      <c r="S74" s="33"/>
      <c r="T74" s="33"/>
      <c r="U74" s="33"/>
      <c r="V74" s="33"/>
      <c r="W74" s="33"/>
      <c r="X74" s="14" t="s">
        <v>49</v>
      </c>
      <c r="Y74" s="14" t="s">
        <v>50</v>
      </c>
      <c r="Z74" s="14" t="s">
        <v>51</v>
      </c>
      <c r="AA74" s="14" t="s">
        <v>50</v>
      </c>
      <c r="AB74" s="14" t="s">
        <v>51</v>
      </c>
      <c r="AC74" s="14">
        <v>65</v>
      </c>
      <c r="AD74" s="14">
        <v>200</v>
      </c>
      <c r="AE74" s="14">
        <v>2381</v>
      </c>
      <c r="AF74" s="14" t="s">
        <v>404</v>
      </c>
      <c r="AG74" s="16" t="s">
        <v>405</v>
      </c>
      <c r="AH74" s="13"/>
    </row>
    <row r="75" s="1" customFormat="1" ht="84" spans="1:34">
      <c r="A75" s="12"/>
      <c r="B75" s="16" t="s">
        <v>406</v>
      </c>
      <c r="C75" s="16" t="s">
        <v>407</v>
      </c>
      <c r="D75" s="16" t="s">
        <v>135</v>
      </c>
      <c r="E75" s="16" t="s">
        <v>143</v>
      </c>
      <c r="F75" s="14">
        <v>2023</v>
      </c>
      <c r="G75" s="16" t="s">
        <v>135</v>
      </c>
      <c r="H75" s="15" t="s">
        <v>137</v>
      </c>
      <c r="I75" s="15" t="s">
        <v>138</v>
      </c>
      <c r="J75" s="21">
        <v>200</v>
      </c>
      <c r="K75" s="22">
        <f t="shared" si="8"/>
        <v>200</v>
      </c>
      <c r="L75" s="21">
        <v>200</v>
      </c>
      <c r="M75" s="22"/>
      <c r="N75" s="22"/>
      <c r="O75" s="22"/>
      <c r="P75" s="22"/>
      <c r="Q75" s="33">
        <f t="shared" si="9"/>
        <v>0</v>
      </c>
      <c r="R75" s="33"/>
      <c r="S75" s="33"/>
      <c r="T75" s="33"/>
      <c r="U75" s="33"/>
      <c r="V75" s="33"/>
      <c r="W75" s="33"/>
      <c r="X75" s="16" t="s">
        <v>49</v>
      </c>
      <c r="Y75" s="16" t="s">
        <v>50</v>
      </c>
      <c r="Z75" s="16" t="s">
        <v>51</v>
      </c>
      <c r="AA75" s="16" t="s">
        <v>50</v>
      </c>
      <c r="AB75" s="16" t="s">
        <v>51</v>
      </c>
      <c r="AC75" s="16">
        <v>259</v>
      </c>
      <c r="AD75" s="16">
        <v>913</v>
      </c>
      <c r="AE75" s="16">
        <v>1794</v>
      </c>
      <c r="AF75" s="16" t="s">
        <v>408</v>
      </c>
      <c r="AG75" s="16" t="s">
        <v>409</v>
      </c>
      <c r="AH75" s="13"/>
    </row>
    <row r="76" s="1" customFormat="1" ht="168" spans="1:34">
      <c r="A76" s="12"/>
      <c r="B76" s="14" t="s">
        <v>410</v>
      </c>
      <c r="C76" s="14" t="s">
        <v>411</v>
      </c>
      <c r="D76" s="14" t="s">
        <v>152</v>
      </c>
      <c r="E76" s="14" t="s">
        <v>412</v>
      </c>
      <c r="F76" s="14">
        <v>2023</v>
      </c>
      <c r="G76" s="15" t="s">
        <v>152</v>
      </c>
      <c r="H76" s="14" t="s">
        <v>154</v>
      </c>
      <c r="I76" s="15" t="s">
        <v>155</v>
      </c>
      <c r="J76" s="21">
        <v>1000</v>
      </c>
      <c r="K76" s="22">
        <f t="shared" si="8"/>
        <v>1000</v>
      </c>
      <c r="L76" s="21"/>
      <c r="M76" s="22">
        <v>1000</v>
      </c>
      <c r="N76" s="22"/>
      <c r="O76" s="22"/>
      <c r="P76" s="22"/>
      <c r="Q76" s="33">
        <f t="shared" si="9"/>
        <v>0</v>
      </c>
      <c r="R76" s="33"/>
      <c r="S76" s="33"/>
      <c r="T76" s="33"/>
      <c r="U76" s="33"/>
      <c r="V76" s="33"/>
      <c r="W76" s="33"/>
      <c r="X76" s="14" t="s">
        <v>49</v>
      </c>
      <c r="Y76" s="21" t="s">
        <v>51</v>
      </c>
      <c r="Z76" s="21" t="s">
        <v>51</v>
      </c>
      <c r="AA76" s="21" t="s">
        <v>50</v>
      </c>
      <c r="AB76" s="21" t="s">
        <v>51</v>
      </c>
      <c r="AC76" s="16">
        <v>100</v>
      </c>
      <c r="AD76" s="16">
        <v>356</v>
      </c>
      <c r="AE76" s="16">
        <v>1101</v>
      </c>
      <c r="AF76" s="16" t="s">
        <v>413</v>
      </c>
      <c r="AG76" s="16" t="s">
        <v>414</v>
      </c>
      <c r="AH76" s="13"/>
    </row>
    <row r="77" s="1" customFormat="1" ht="48" spans="1:34">
      <c r="A77" s="12"/>
      <c r="B77" s="14" t="s">
        <v>415</v>
      </c>
      <c r="C77" s="14" t="s">
        <v>416</v>
      </c>
      <c r="D77" s="40" t="s">
        <v>190</v>
      </c>
      <c r="E77" s="40" t="s">
        <v>363</v>
      </c>
      <c r="F77" s="14">
        <v>2023</v>
      </c>
      <c r="G77" s="15" t="s">
        <v>190</v>
      </c>
      <c r="H77" s="14" t="s">
        <v>192</v>
      </c>
      <c r="I77" s="15" t="s">
        <v>193</v>
      </c>
      <c r="J77" s="23">
        <v>500</v>
      </c>
      <c r="K77" s="22">
        <f t="shared" si="8"/>
        <v>0</v>
      </c>
      <c r="L77" s="23"/>
      <c r="M77" s="22"/>
      <c r="N77" s="22"/>
      <c r="O77" s="22"/>
      <c r="P77" s="22">
        <v>500</v>
      </c>
      <c r="Q77" s="33">
        <f t="shared" si="9"/>
        <v>0</v>
      </c>
      <c r="R77" s="33"/>
      <c r="S77" s="33"/>
      <c r="T77" s="33"/>
      <c r="U77" s="33"/>
      <c r="V77" s="33"/>
      <c r="W77" s="33"/>
      <c r="X77" s="14" t="s">
        <v>49</v>
      </c>
      <c r="Y77" s="21" t="s">
        <v>50</v>
      </c>
      <c r="Z77" s="21" t="s">
        <v>51</v>
      </c>
      <c r="AA77" s="21" t="s">
        <v>51</v>
      </c>
      <c r="AB77" s="21" t="s">
        <v>51</v>
      </c>
      <c r="AC77" s="14">
        <v>519</v>
      </c>
      <c r="AD77" s="14">
        <v>1719</v>
      </c>
      <c r="AE77" s="14">
        <v>1719</v>
      </c>
      <c r="AF77" s="14" t="s">
        <v>417</v>
      </c>
      <c r="AG77" s="14" t="s">
        <v>418</v>
      </c>
      <c r="AH77" s="13"/>
    </row>
    <row r="78" s="1" customFormat="1" ht="48" spans="1:34">
      <c r="A78" s="12"/>
      <c r="B78" s="14" t="s">
        <v>419</v>
      </c>
      <c r="C78" s="14" t="s">
        <v>420</v>
      </c>
      <c r="D78" s="14" t="s">
        <v>190</v>
      </c>
      <c r="E78" s="14" t="s">
        <v>421</v>
      </c>
      <c r="F78" s="14">
        <v>2023</v>
      </c>
      <c r="G78" s="15" t="s">
        <v>190</v>
      </c>
      <c r="H78" s="14" t="s">
        <v>192</v>
      </c>
      <c r="I78" s="15" t="s">
        <v>193</v>
      </c>
      <c r="J78" s="21">
        <v>300</v>
      </c>
      <c r="K78" s="22">
        <f t="shared" si="8"/>
        <v>300</v>
      </c>
      <c r="L78" s="21">
        <v>300</v>
      </c>
      <c r="M78" s="21"/>
      <c r="N78" s="22"/>
      <c r="O78" s="22"/>
      <c r="P78" s="22"/>
      <c r="Q78" s="33">
        <f t="shared" si="9"/>
        <v>0</v>
      </c>
      <c r="R78" s="33"/>
      <c r="S78" s="33"/>
      <c r="T78" s="33"/>
      <c r="U78" s="33"/>
      <c r="V78" s="33"/>
      <c r="W78" s="33"/>
      <c r="X78" s="14" t="s">
        <v>49</v>
      </c>
      <c r="Y78" s="14" t="s">
        <v>51</v>
      </c>
      <c r="Z78" s="14" t="s">
        <v>51</v>
      </c>
      <c r="AA78" s="14" t="s">
        <v>51</v>
      </c>
      <c r="AB78" s="14" t="s">
        <v>51</v>
      </c>
      <c r="AC78" s="14">
        <v>210</v>
      </c>
      <c r="AD78" s="14">
        <v>821</v>
      </c>
      <c r="AE78" s="14">
        <v>821</v>
      </c>
      <c r="AF78" s="14" t="s">
        <v>422</v>
      </c>
      <c r="AG78" s="14" t="s">
        <v>423</v>
      </c>
      <c r="AH78" s="13"/>
    </row>
    <row r="79" s="1" customFormat="1" ht="36" spans="1:34">
      <c r="A79" s="12"/>
      <c r="B79" s="14" t="s">
        <v>424</v>
      </c>
      <c r="C79" s="14" t="s">
        <v>425</v>
      </c>
      <c r="D79" s="14" t="s">
        <v>190</v>
      </c>
      <c r="E79" s="14" t="s">
        <v>421</v>
      </c>
      <c r="F79" s="14">
        <v>2023</v>
      </c>
      <c r="G79" s="15" t="s">
        <v>190</v>
      </c>
      <c r="H79" s="14" t="s">
        <v>192</v>
      </c>
      <c r="I79" s="15" t="s">
        <v>193</v>
      </c>
      <c r="J79" s="21">
        <v>1000</v>
      </c>
      <c r="K79" s="22">
        <f t="shared" si="8"/>
        <v>1000</v>
      </c>
      <c r="L79" s="21"/>
      <c r="M79" s="21">
        <v>1000</v>
      </c>
      <c r="N79" s="22"/>
      <c r="O79" s="22"/>
      <c r="P79" s="22"/>
      <c r="Q79" s="33">
        <f t="shared" si="9"/>
        <v>0</v>
      </c>
      <c r="R79" s="33"/>
      <c r="S79" s="33"/>
      <c r="T79" s="33"/>
      <c r="U79" s="33"/>
      <c r="V79" s="33"/>
      <c r="W79" s="33"/>
      <c r="X79" s="14" t="s">
        <v>49</v>
      </c>
      <c r="Y79" s="14" t="s">
        <v>51</v>
      </c>
      <c r="Z79" s="14" t="s">
        <v>51</v>
      </c>
      <c r="AA79" s="14" t="s">
        <v>51</v>
      </c>
      <c r="AB79" s="14" t="s">
        <v>51</v>
      </c>
      <c r="AC79" s="14">
        <v>395</v>
      </c>
      <c r="AD79" s="14">
        <v>1266</v>
      </c>
      <c r="AE79" s="14">
        <v>1266</v>
      </c>
      <c r="AF79" s="14" t="s">
        <v>426</v>
      </c>
      <c r="AG79" s="14" t="s">
        <v>427</v>
      </c>
      <c r="AH79" s="13"/>
    </row>
    <row r="80" s="1" customFormat="1" ht="60" spans="1:34">
      <c r="A80" s="12"/>
      <c r="B80" s="14" t="s">
        <v>428</v>
      </c>
      <c r="C80" s="14" t="s">
        <v>429</v>
      </c>
      <c r="D80" s="14" t="s">
        <v>45</v>
      </c>
      <c r="E80" s="14" t="s">
        <v>352</v>
      </c>
      <c r="F80" s="14">
        <v>2023</v>
      </c>
      <c r="G80" s="15" t="s">
        <v>45</v>
      </c>
      <c r="H80" s="14" t="s">
        <v>102</v>
      </c>
      <c r="I80" s="15" t="s">
        <v>103</v>
      </c>
      <c r="J80" s="21">
        <v>420</v>
      </c>
      <c r="K80" s="22">
        <f t="shared" si="8"/>
        <v>0</v>
      </c>
      <c r="L80" s="21"/>
      <c r="M80" s="22"/>
      <c r="N80" s="22"/>
      <c r="O80" s="22"/>
      <c r="P80" s="22">
        <v>420</v>
      </c>
      <c r="Q80" s="33">
        <f t="shared" si="9"/>
        <v>0</v>
      </c>
      <c r="R80" s="33"/>
      <c r="S80" s="33"/>
      <c r="T80" s="33"/>
      <c r="U80" s="33"/>
      <c r="V80" s="33"/>
      <c r="W80" s="33"/>
      <c r="X80" s="14" t="s">
        <v>49</v>
      </c>
      <c r="Y80" s="14" t="s">
        <v>50</v>
      </c>
      <c r="Z80" s="14" t="s">
        <v>51</v>
      </c>
      <c r="AA80" s="14" t="s">
        <v>51</v>
      </c>
      <c r="AB80" s="14" t="s">
        <v>51</v>
      </c>
      <c r="AC80" s="14">
        <v>163</v>
      </c>
      <c r="AD80" s="14">
        <v>410</v>
      </c>
      <c r="AE80" s="14">
        <v>615</v>
      </c>
      <c r="AF80" s="14" t="s">
        <v>430</v>
      </c>
      <c r="AG80" s="14" t="s">
        <v>431</v>
      </c>
      <c r="AH80" s="13"/>
    </row>
    <row r="81" s="1" customFormat="1" ht="72" spans="1:34">
      <c r="A81" s="12"/>
      <c r="B81" s="14" t="s">
        <v>432</v>
      </c>
      <c r="C81" s="34" t="s">
        <v>433</v>
      </c>
      <c r="D81" s="14" t="s">
        <v>190</v>
      </c>
      <c r="E81" s="14" t="s">
        <v>421</v>
      </c>
      <c r="F81" s="14">
        <v>2023</v>
      </c>
      <c r="G81" s="15" t="s">
        <v>190</v>
      </c>
      <c r="H81" s="14" t="s">
        <v>192</v>
      </c>
      <c r="I81" s="15" t="s">
        <v>193</v>
      </c>
      <c r="J81" s="21">
        <v>500</v>
      </c>
      <c r="K81" s="22">
        <f t="shared" si="8"/>
        <v>500</v>
      </c>
      <c r="L81" s="21"/>
      <c r="M81" s="22">
        <v>500</v>
      </c>
      <c r="N81" s="22"/>
      <c r="O81" s="22"/>
      <c r="P81" s="22"/>
      <c r="Q81" s="33">
        <f t="shared" si="9"/>
        <v>0</v>
      </c>
      <c r="R81" s="33"/>
      <c r="S81" s="33"/>
      <c r="T81" s="33"/>
      <c r="U81" s="33"/>
      <c r="V81" s="33"/>
      <c r="W81" s="33"/>
      <c r="X81" s="14" t="s">
        <v>49</v>
      </c>
      <c r="Y81" s="14" t="s">
        <v>51</v>
      </c>
      <c r="Z81" s="14" t="s">
        <v>51</v>
      </c>
      <c r="AA81" s="14" t="s">
        <v>51</v>
      </c>
      <c r="AB81" s="14" t="s">
        <v>51</v>
      </c>
      <c r="AC81" s="46">
        <v>371</v>
      </c>
      <c r="AD81" s="46">
        <v>1134</v>
      </c>
      <c r="AE81" s="46">
        <v>1134</v>
      </c>
      <c r="AF81" s="46" t="s">
        <v>434</v>
      </c>
      <c r="AG81" s="46" t="s">
        <v>435</v>
      </c>
      <c r="AH81" s="13"/>
    </row>
    <row r="82" s="1" customFormat="1" ht="60" spans="1:34">
      <c r="A82" s="12"/>
      <c r="B82" s="14" t="s">
        <v>436</v>
      </c>
      <c r="C82" s="14" t="s">
        <v>437</v>
      </c>
      <c r="D82" s="14" t="s">
        <v>190</v>
      </c>
      <c r="E82" s="14" t="s">
        <v>421</v>
      </c>
      <c r="F82" s="14">
        <v>2023</v>
      </c>
      <c r="G82" s="15" t="s">
        <v>190</v>
      </c>
      <c r="H82" s="14" t="s">
        <v>192</v>
      </c>
      <c r="I82" s="15" t="s">
        <v>193</v>
      </c>
      <c r="J82" s="21">
        <v>450</v>
      </c>
      <c r="K82" s="22">
        <f t="shared" si="8"/>
        <v>0</v>
      </c>
      <c r="L82" s="21"/>
      <c r="M82" s="22"/>
      <c r="N82" s="22"/>
      <c r="O82" s="22"/>
      <c r="P82" s="22">
        <v>450</v>
      </c>
      <c r="Q82" s="33">
        <f t="shared" si="9"/>
        <v>0</v>
      </c>
      <c r="R82" s="33"/>
      <c r="S82" s="33"/>
      <c r="T82" s="33"/>
      <c r="U82" s="33"/>
      <c r="V82" s="33"/>
      <c r="W82" s="33"/>
      <c r="X82" s="14" t="s">
        <v>49</v>
      </c>
      <c r="Y82" s="14" t="s">
        <v>51</v>
      </c>
      <c r="Z82" s="14" t="s">
        <v>51</v>
      </c>
      <c r="AA82" s="14" t="s">
        <v>51</v>
      </c>
      <c r="AB82" s="14" t="s">
        <v>51</v>
      </c>
      <c r="AC82" s="13">
        <v>371</v>
      </c>
      <c r="AD82" s="13">
        <v>1134</v>
      </c>
      <c r="AE82" s="13">
        <v>1134</v>
      </c>
      <c r="AF82" s="46" t="s">
        <v>438</v>
      </c>
      <c r="AG82" s="46" t="s">
        <v>438</v>
      </c>
      <c r="AH82" s="13"/>
    </row>
    <row r="83" s="1" customFormat="1" ht="135" spans="1:34">
      <c r="A83" s="12"/>
      <c r="B83" s="14" t="s">
        <v>439</v>
      </c>
      <c r="C83" s="14" t="s">
        <v>440</v>
      </c>
      <c r="D83" s="14" t="s">
        <v>152</v>
      </c>
      <c r="E83" s="14" t="s">
        <v>153</v>
      </c>
      <c r="F83" s="14">
        <v>2023</v>
      </c>
      <c r="G83" s="15" t="s">
        <v>152</v>
      </c>
      <c r="H83" s="14" t="s">
        <v>154</v>
      </c>
      <c r="I83" s="15" t="s">
        <v>155</v>
      </c>
      <c r="J83" s="21">
        <v>290</v>
      </c>
      <c r="K83" s="22">
        <f t="shared" si="8"/>
        <v>290</v>
      </c>
      <c r="L83" s="21">
        <v>290</v>
      </c>
      <c r="M83" s="22"/>
      <c r="N83" s="22"/>
      <c r="O83" s="22"/>
      <c r="P83" s="22"/>
      <c r="Q83" s="33">
        <f t="shared" si="9"/>
        <v>0</v>
      </c>
      <c r="R83" s="33"/>
      <c r="S83" s="33"/>
      <c r="T83" s="33"/>
      <c r="U83" s="33"/>
      <c r="V83" s="33"/>
      <c r="W83" s="33"/>
      <c r="X83" s="14" t="s">
        <v>49</v>
      </c>
      <c r="Y83" s="21" t="s">
        <v>51</v>
      </c>
      <c r="Z83" s="14" t="s">
        <v>51</v>
      </c>
      <c r="AA83" s="14" t="s">
        <v>51</v>
      </c>
      <c r="AB83" s="14" t="s">
        <v>51</v>
      </c>
      <c r="AC83" s="47">
        <v>57</v>
      </c>
      <c r="AD83" s="48">
        <v>198</v>
      </c>
      <c r="AE83" s="48">
        <v>198</v>
      </c>
      <c r="AF83" s="49" t="s">
        <v>441</v>
      </c>
      <c r="AG83" s="49" t="s">
        <v>442</v>
      </c>
      <c r="AH83" s="13"/>
    </row>
    <row r="84" s="1" customFormat="1" ht="32" customHeight="1" spans="1:34">
      <c r="A84" s="42" t="s">
        <v>443</v>
      </c>
      <c r="B84" s="11">
        <v>92</v>
      </c>
      <c r="C84" s="11"/>
      <c r="D84" s="11"/>
      <c r="E84" s="41"/>
      <c r="F84" s="12"/>
      <c r="G84" s="11"/>
      <c r="H84" s="11"/>
      <c r="I84" s="11"/>
      <c r="J84" s="43">
        <f>SUM(J85:J176)</f>
        <v>26597.61</v>
      </c>
      <c r="K84" s="43">
        <f t="shared" ref="K84:P84" si="10">SUM(K85:K176)</f>
        <v>15555.45</v>
      </c>
      <c r="L84" s="43">
        <f t="shared" si="10"/>
        <v>8555</v>
      </c>
      <c r="M84" s="43">
        <f t="shared" si="10"/>
        <v>3605</v>
      </c>
      <c r="N84" s="43">
        <f t="shared" si="10"/>
        <v>897</v>
      </c>
      <c r="O84" s="43">
        <f t="shared" si="10"/>
        <v>2498.45</v>
      </c>
      <c r="P84" s="43">
        <f t="shared" si="10"/>
        <v>11042.16</v>
      </c>
      <c r="Q84" s="45"/>
      <c r="R84" s="45"/>
      <c r="S84" s="45"/>
      <c r="T84" s="45"/>
      <c r="U84" s="45"/>
      <c r="V84" s="45"/>
      <c r="W84" s="45"/>
      <c r="X84" s="43"/>
      <c r="Y84" s="43"/>
      <c r="Z84" s="43"/>
      <c r="AA84" s="43"/>
      <c r="AB84" s="43"/>
      <c r="AC84" s="50"/>
      <c r="AD84" s="50"/>
      <c r="AE84" s="50"/>
      <c r="AF84" s="31"/>
      <c r="AG84" s="31"/>
      <c r="AH84" s="52"/>
    </row>
    <row r="85" s="1" customFormat="1" ht="72" spans="1:34">
      <c r="A85" s="42"/>
      <c r="B85" s="14" t="s">
        <v>444</v>
      </c>
      <c r="C85" s="14" t="s">
        <v>445</v>
      </c>
      <c r="D85" s="14" t="s">
        <v>446</v>
      </c>
      <c r="E85" s="13"/>
      <c r="F85" s="13">
        <v>2023</v>
      </c>
      <c r="G85" s="14" t="s">
        <v>447</v>
      </c>
      <c r="H85" s="14" t="s">
        <v>448</v>
      </c>
      <c r="I85" s="14" t="s">
        <v>449</v>
      </c>
      <c r="J85" s="21">
        <v>260</v>
      </c>
      <c r="K85" s="22">
        <f t="shared" ref="K85:K99" si="11">L85+M85+N85+O85</f>
        <v>0</v>
      </c>
      <c r="L85" s="22"/>
      <c r="M85" s="22"/>
      <c r="N85" s="22"/>
      <c r="O85" s="22"/>
      <c r="P85" s="21">
        <v>260</v>
      </c>
      <c r="Q85" s="33">
        <f t="shared" ref="Q85:Q99" si="12">J85-L85-M85-N85-O85-P85</f>
        <v>0</v>
      </c>
      <c r="R85" s="33"/>
      <c r="S85" s="33"/>
      <c r="T85" s="33"/>
      <c r="U85" s="33"/>
      <c r="V85" s="33"/>
      <c r="W85" s="33"/>
      <c r="X85" s="14" t="s">
        <v>49</v>
      </c>
      <c r="Y85" s="14" t="s">
        <v>51</v>
      </c>
      <c r="Z85" s="14" t="s">
        <v>51</v>
      </c>
      <c r="AA85" s="14" t="s">
        <v>51</v>
      </c>
      <c r="AB85" s="14" t="s">
        <v>51</v>
      </c>
      <c r="AC85" s="14"/>
      <c r="AD85" s="14">
        <v>26000</v>
      </c>
      <c r="AE85" s="14">
        <v>26000</v>
      </c>
      <c r="AF85" s="14" t="s">
        <v>450</v>
      </c>
      <c r="AG85" s="14" t="s">
        <v>451</v>
      </c>
      <c r="AH85" s="13"/>
    </row>
    <row r="86" s="1" customFormat="1" ht="192" spans="1:34">
      <c r="A86" s="42"/>
      <c r="B86" s="14" t="s">
        <v>452</v>
      </c>
      <c r="C86" s="14" t="s">
        <v>453</v>
      </c>
      <c r="D86" s="14" t="s">
        <v>446</v>
      </c>
      <c r="E86" s="13"/>
      <c r="F86" s="13">
        <v>2023</v>
      </c>
      <c r="G86" s="14" t="s">
        <v>454</v>
      </c>
      <c r="H86" s="14" t="s">
        <v>455</v>
      </c>
      <c r="I86" s="14" t="s">
        <v>456</v>
      </c>
      <c r="J86" s="21">
        <v>1800</v>
      </c>
      <c r="K86" s="22">
        <f t="shared" si="11"/>
        <v>0</v>
      </c>
      <c r="L86" s="21"/>
      <c r="M86" s="22"/>
      <c r="N86" s="22"/>
      <c r="O86" s="22"/>
      <c r="P86" s="22">
        <v>1800</v>
      </c>
      <c r="Q86" s="33">
        <f t="shared" si="12"/>
        <v>0</v>
      </c>
      <c r="R86" s="33"/>
      <c r="S86" s="33"/>
      <c r="T86" s="33"/>
      <c r="U86" s="33"/>
      <c r="V86" s="33"/>
      <c r="W86" s="33"/>
      <c r="X86" s="14" t="s">
        <v>49</v>
      </c>
      <c r="Y86" s="14" t="s">
        <v>51</v>
      </c>
      <c r="Z86" s="14" t="s">
        <v>51</v>
      </c>
      <c r="AA86" s="14" t="s">
        <v>51</v>
      </c>
      <c r="AB86" s="14" t="s">
        <v>51</v>
      </c>
      <c r="AC86" s="14">
        <v>600</v>
      </c>
      <c r="AD86" s="14">
        <v>1000</v>
      </c>
      <c r="AE86" s="14"/>
      <c r="AF86" s="14" t="s">
        <v>457</v>
      </c>
      <c r="AG86" s="14" t="s">
        <v>458</v>
      </c>
      <c r="AH86" s="13"/>
    </row>
    <row r="87" s="1" customFormat="1" ht="72" spans="1:34">
      <c r="A87" s="42"/>
      <c r="B87" s="14" t="s">
        <v>459</v>
      </c>
      <c r="C87" s="14" t="s">
        <v>460</v>
      </c>
      <c r="D87" s="14" t="s">
        <v>446</v>
      </c>
      <c r="E87" s="13"/>
      <c r="F87" s="13">
        <v>2023</v>
      </c>
      <c r="G87" s="14" t="s">
        <v>454</v>
      </c>
      <c r="H87" s="14" t="s">
        <v>455</v>
      </c>
      <c r="I87" s="14" t="s">
        <v>456</v>
      </c>
      <c r="J87" s="21">
        <v>200</v>
      </c>
      <c r="K87" s="22">
        <f t="shared" si="11"/>
        <v>200</v>
      </c>
      <c r="L87" s="21">
        <v>200</v>
      </c>
      <c r="M87" s="22"/>
      <c r="N87" s="22"/>
      <c r="O87" s="22"/>
      <c r="P87" s="22"/>
      <c r="Q87" s="33">
        <f t="shared" si="12"/>
        <v>0</v>
      </c>
      <c r="R87" s="33"/>
      <c r="S87" s="33"/>
      <c r="T87" s="33"/>
      <c r="U87" s="33"/>
      <c r="V87" s="33"/>
      <c r="W87" s="33"/>
      <c r="X87" s="14" t="s">
        <v>49</v>
      </c>
      <c r="Y87" s="14" t="s">
        <v>51</v>
      </c>
      <c r="Z87" s="14" t="s">
        <v>51</v>
      </c>
      <c r="AA87" s="14" t="s">
        <v>51</v>
      </c>
      <c r="AB87" s="14" t="s">
        <v>51</v>
      </c>
      <c r="AC87" s="14">
        <v>50</v>
      </c>
      <c r="AD87" s="14">
        <v>80</v>
      </c>
      <c r="AE87" s="14"/>
      <c r="AF87" s="14" t="s">
        <v>457</v>
      </c>
      <c r="AG87" s="14" t="s">
        <v>461</v>
      </c>
      <c r="AH87" s="13"/>
    </row>
    <row r="88" s="1" customFormat="1" ht="132" spans="1:34">
      <c r="A88" s="42"/>
      <c r="B88" s="14" t="s">
        <v>462</v>
      </c>
      <c r="C88" s="14" t="s">
        <v>463</v>
      </c>
      <c r="D88" s="14" t="s">
        <v>446</v>
      </c>
      <c r="E88" s="13"/>
      <c r="F88" s="13">
        <v>2023</v>
      </c>
      <c r="G88" s="14" t="s">
        <v>454</v>
      </c>
      <c r="H88" s="14" t="s">
        <v>455</v>
      </c>
      <c r="I88" s="14" t="s">
        <v>456</v>
      </c>
      <c r="J88" s="21">
        <v>1000</v>
      </c>
      <c r="K88" s="22">
        <f t="shared" si="11"/>
        <v>0</v>
      </c>
      <c r="L88" s="21"/>
      <c r="M88" s="22"/>
      <c r="N88" s="22"/>
      <c r="O88" s="22"/>
      <c r="P88" s="21">
        <v>1000</v>
      </c>
      <c r="Q88" s="33">
        <f t="shared" si="12"/>
        <v>0</v>
      </c>
      <c r="R88" s="33"/>
      <c r="S88" s="33"/>
      <c r="T88" s="33"/>
      <c r="U88" s="33"/>
      <c r="V88" s="33"/>
      <c r="W88" s="33"/>
      <c r="X88" s="14" t="s">
        <v>49</v>
      </c>
      <c r="Y88" s="14" t="s">
        <v>51</v>
      </c>
      <c r="Z88" s="14" t="s">
        <v>51</v>
      </c>
      <c r="AA88" s="14" t="s">
        <v>51</v>
      </c>
      <c r="AB88" s="14" t="s">
        <v>51</v>
      </c>
      <c r="AC88" s="14">
        <v>1000</v>
      </c>
      <c r="AD88" s="14">
        <v>3000</v>
      </c>
      <c r="AE88" s="14"/>
      <c r="AF88" s="14" t="s">
        <v>457</v>
      </c>
      <c r="AG88" s="14" t="s">
        <v>464</v>
      </c>
      <c r="AH88" s="13"/>
    </row>
    <row r="89" s="1" customFormat="1" ht="60" spans="1:34">
      <c r="A89" s="42"/>
      <c r="B89" s="14" t="s">
        <v>465</v>
      </c>
      <c r="C89" s="14" t="s">
        <v>466</v>
      </c>
      <c r="D89" s="14" t="s">
        <v>281</v>
      </c>
      <c r="E89" s="14" t="s">
        <v>467</v>
      </c>
      <c r="F89" s="13">
        <v>2023</v>
      </c>
      <c r="G89" s="14" t="s">
        <v>468</v>
      </c>
      <c r="H89" s="14" t="s">
        <v>469</v>
      </c>
      <c r="I89" s="13" t="s">
        <v>470</v>
      </c>
      <c r="J89" s="22">
        <v>807.7</v>
      </c>
      <c r="K89" s="22">
        <f t="shared" si="11"/>
        <v>0</v>
      </c>
      <c r="L89" s="21"/>
      <c r="M89" s="22"/>
      <c r="N89" s="22"/>
      <c r="O89" s="22"/>
      <c r="P89" s="22">
        <v>807.7</v>
      </c>
      <c r="Q89" s="33">
        <f t="shared" si="12"/>
        <v>0</v>
      </c>
      <c r="R89" s="33"/>
      <c r="S89" s="33"/>
      <c r="T89" s="33"/>
      <c r="U89" s="33"/>
      <c r="V89" s="33"/>
      <c r="W89" s="33"/>
      <c r="X89" s="14" t="s">
        <v>49</v>
      </c>
      <c r="Y89" s="21" t="s">
        <v>50</v>
      </c>
      <c r="Z89" s="21" t="s">
        <v>51</v>
      </c>
      <c r="AA89" s="21" t="s">
        <v>51</v>
      </c>
      <c r="AB89" s="21" t="s">
        <v>51</v>
      </c>
      <c r="AC89" s="16">
        <v>136</v>
      </c>
      <c r="AD89" s="16">
        <v>475</v>
      </c>
      <c r="AE89" s="16">
        <v>1702</v>
      </c>
      <c r="AF89" s="21" t="s">
        <v>471</v>
      </c>
      <c r="AG89" s="21" t="s">
        <v>472</v>
      </c>
      <c r="AH89" s="13"/>
    </row>
    <row r="90" s="1" customFormat="1" ht="48" spans="1:34">
      <c r="A90" s="42"/>
      <c r="B90" s="14" t="s">
        <v>473</v>
      </c>
      <c r="C90" s="14" t="s">
        <v>474</v>
      </c>
      <c r="D90" s="14" t="s">
        <v>260</v>
      </c>
      <c r="E90" s="14" t="s">
        <v>475</v>
      </c>
      <c r="F90" s="13">
        <v>2023</v>
      </c>
      <c r="G90" s="14" t="s">
        <v>468</v>
      </c>
      <c r="H90" s="14" t="s">
        <v>469</v>
      </c>
      <c r="I90" s="13" t="s">
        <v>470</v>
      </c>
      <c r="J90" s="21">
        <v>500</v>
      </c>
      <c r="K90" s="22">
        <f t="shared" si="11"/>
        <v>0</v>
      </c>
      <c r="L90" s="21"/>
      <c r="M90" s="22"/>
      <c r="N90" s="22"/>
      <c r="O90" s="22"/>
      <c r="P90" s="21">
        <v>500</v>
      </c>
      <c r="Q90" s="33">
        <f t="shared" si="12"/>
        <v>0</v>
      </c>
      <c r="R90" s="33"/>
      <c r="S90" s="33"/>
      <c r="T90" s="33"/>
      <c r="U90" s="33"/>
      <c r="V90" s="33"/>
      <c r="W90" s="33"/>
      <c r="X90" s="14" t="s">
        <v>49</v>
      </c>
      <c r="Y90" s="21" t="s">
        <v>50</v>
      </c>
      <c r="Z90" s="21" t="s">
        <v>51</v>
      </c>
      <c r="AA90" s="21" t="s">
        <v>51</v>
      </c>
      <c r="AB90" s="21" t="s">
        <v>51</v>
      </c>
      <c r="AC90" s="14">
        <v>57</v>
      </c>
      <c r="AD90" s="14">
        <v>200</v>
      </c>
      <c r="AE90" s="14">
        <v>2037</v>
      </c>
      <c r="AF90" s="14" t="s">
        <v>476</v>
      </c>
      <c r="AG90" s="14" t="s">
        <v>477</v>
      </c>
      <c r="AH90" s="13"/>
    </row>
    <row r="91" s="1" customFormat="1" ht="84" spans="1:34">
      <c r="A91" s="42"/>
      <c r="B91" s="14" t="s">
        <v>478</v>
      </c>
      <c r="C91" s="14" t="s">
        <v>479</v>
      </c>
      <c r="D91" s="14" t="s">
        <v>190</v>
      </c>
      <c r="E91" s="14" t="s">
        <v>371</v>
      </c>
      <c r="F91" s="13">
        <v>2023</v>
      </c>
      <c r="G91" s="14" t="s">
        <v>468</v>
      </c>
      <c r="H91" s="14" t="s">
        <v>469</v>
      </c>
      <c r="I91" s="13" t="s">
        <v>470</v>
      </c>
      <c r="J91" s="21">
        <v>612.46</v>
      </c>
      <c r="K91" s="22">
        <f t="shared" si="11"/>
        <v>0</v>
      </c>
      <c r="L91" s="21"/>
      <c r="M91" s="22"/>
      <c r="N91" s="22"/>
      <c r="O91" s="22"/>
      <c r="P91" s="22">
        <v>612.46</v>
      </c>
      <c r="Q91" s="33">
        <f t="shared" si="12"/>
        <v>0</v>
      </c>
      <c r="R91" s="33"/>
      <c r="S91" s="33"/>
      <c r="T91" s="33"/>
      <c r="U91" s="33"/>
      <c r="V91" s="33"/>
      <c r="W91" s="33"/>
      <c r="X91" s="14" t="s">
        <v>49</v>
      </c>
      <c r="Y91" s="21" t="s">
        <v>50</v>
      </c>
      <c r="Z91" s="21" t="s">
        <v>51</v>
      </c>
      <c r="AA91" s="21" t="s">
        <v>51</v>
      </c>
      <c r="AB91" s="21" t="s">
        <v>51</v>
      </c>
      <c r="AC91" s="14">
        <v>350</v>
      </c>
      <c r="AD91" s="14">
        <v>1020</v>
      </c>
      <c r="AE91" s="14">
        <v>1020</v>
      </c>
      <c r="AF91" s="14" t="s">
        <v>480</v>
      </c>
      <c r="AG91" s="14" t="s">
        <v>481</v>
      </c>
      <c r="AH91" s="13"/>
    </row>
    <row r="92" s="1" customFormat="1" ht="60" spans="1:34">
      <c r="A92" s="42"/>
      <c r="B92" s="14" t="s">
        <v>482</v>
      </c>
      <c r="C92" s="14" t="s">
        <v>483</v>
      </c>
      <c r="D92" s="14" t="s">
        <v>238</v>
      </c>
      <c r="E92" s="14" t="s">
        <v>255</v>
      </c>
      <c r="F92" s="13">
        <v>2023</v>
      </c>
      <c r="G92" s="14" t="s">
        <v>468</v>
      </c>
      <c r="H92" s="14" t="s">
        <v>469</v>
      </c>
      <c r="I92" s="13" t="s">
        <v>470</v>
      </c>
      <c r="J92" s="21">
        <v>310</v>
      </c>
      <c r="K92" s="22">
        <f t="shared" si="11"/>
        <v>310</v>
      </c>
      <c r="L92" s="21"/>
      <c r="M92" s="21">
        <v>310</v>
      </c>
      <c r="N92" s="22"/>
      <c r="O92" s="22"/>
      <c r="P92" s="22"/>
      <c r="Q92" s="33">
        <f t="shared" si="12"/>
        <v>0</v>
      </c>
      <c r="R92" s="33"/>
      <c r="S92" s="33"/>
      <c r="T92" s="33"/>
      <c r="U92" s="33"/>
      <c r="V92" s="33"/>
      <c r="W92" s="33"/>
      <c r="X92" s="14" t="s">
        <v>49</v>
      </c>
      <c r="Y92" s="21" t="s">
        <v>50</v>
      </c>
      <c r="Z92" s="21" t="s">
        <v>51</v>
      </c>
      <c r="AA92" s="21" t="s">
        <v>51</v>
      </c>
      <c r="AB92" s="21" t="s">
        <v>51</v>
      </c>
      <c r="AC92" s="14">
        <v>50</v>
      </c>
      <c r="AD92" s="14">
        <v>181</v>
      </c>
      <c r="AE92" s="14">
        <v>1351</v>
      </c>
      <c r="AF92" s="14" t="s">
        <v>484</v>
      </c>
      <c r="AG92" s="14" t="s">
        <v>485</v>
      </c>
      <c r="AH92" s="13"/>
    </row>
    <row r="93" s="1" customFormat="1" ht="60" spans="1:34">
      <c r="A93" s="42"/>
      <c r="B93" s="14" t="s">
        <v>486</v>
      </c>
      <c r="C93" s="14" t="s">
        <v>487</v>
      </c>
      <c r="D93" s="14" t="s">
        <v>56</v>
      </c>
      <c r="E93" s="14" t="s">
        <v>488</v>
      </c>
      <c r="F93" s="13">
        <v>2023</v>
      </c>
      <c r="G93" s="14" t="s">
        <v>468</v>
      </c>
      <c r="H93" s="14" t="s">
        <v>469</v>
      </c>
      <c r="I93" s="13" t="s">
        <v>470</v>
      </c>
      <c r="J93" s="21">
        <v>82</v>
      </c>
      <c r="K93" s="22">
        <f t="shared" si="11"/>
        <v>82</v>
      </c>
      <c r="L93" s="21"/>
      <c r="M93" s="21">
        <v>82</v>
      </c>
      <c r="N93" s="22"/>
      <c r="O93" s="22"/>
      <c r="P93" s="22"/>
      <c r="Q93" s="33">
        <f t="shared" si="12"/>
        <v>0</v>
      </c>
      <c r="R93" s="33"/>
      <c r="S93" s="33"/>
      <c r="T93" s="33"/>
      <c r="U93" s="33"/>
      <c r="V93" s="33"/>
      <c r="W93" s="33"/>
      <c r="X93" s="14" t="s">
        <v>49</v>
      </c>
      <c r="Y93" s="21" t="s">
        <v>50</v>
      </c>
      <c r="Z93" s="21" t="s">
        <v>51</v>
      </c>
      <c r="AA93" s="21" t="s">
        <v>51</v>
      </c>
      <c r="AB93" s="21" t="s">
        <v>51</v>
      </c>
      <c r="AC93" s="14">
        <v>80</v>
      </c>
      <c r="AD93" s="14">
        <v>292</v>
      </c>
      <c r="AE93" s="14">
        <v>1200</v>
      </c>
      <c r="AF93" s="14" t="s">
        <v>489</v>
      </c>
      <c r="AG93" s="14" t="s">
        <v>490</v>
      </c>
      <c r="AH93" s="13"/>
    </row>
    <row r="94" s="1" customFormat="1" ht="48" spans="1:34">
      <c r="A94" s="42"/>
      <c r="B94" s="14" t="s">
        <v>491</v>
      </c>
      <c r="C94" s="14" t="s">
        <v>492</v>
      </c>
      <c r="D94" s="14" t="s">
        <v>56</v>
      </c>
      <c r="E94" s="14" t="s">
        <v>493</v>
      </c>
      <c r="F94" s="13">
        <v>2023</v>
      </c>
      <c r="G94" s="14" t="s">
        <v>468</v>
      </c>
      <c r="H94" s="14" t="s">
        <v>469</v>
      </c>
      <c r="I94" s="13" t="s">
        <v>470</v>
      </c>
      <c r="J94" s="21">
        <v>205</v>
      </c>
      <c r="K94" s="22">
        <f t="shared" si="11"/>
        <v>205</v>
      </c>
      <c r="L94" s="21"/>
      <c r="M94" s="22"/>
      <c r="N94" s="21">
        <v>205</v>
      </c>
      <c r="O94" s="22"/>
      <c r="P94" s="22"/>
      <c r="Q94" s="33">
        <f t="shared" si="12"/>
        <v>0</v>
      </c>
      <c r="R94" s="33"/>
      <c r="S94" s="33"/>
      <c r="T94" s="33"/>
      <c r="U94" s="33"/>
      <c r="V94" s="33"/>
      <c r="W94" s="33"/>
      <c r="X94" s="14" t="s">
        <v>49</v>
      </c>
      <c r="Y94" s="21" t="s">
        <v>50</v>
      </c>
      <c r="Z94" s="21" t="s">
        <v>51</v>
      </c>
      <c r="AA94" s="21" t="s">
        <v>51</v>
      </c>
      <c r="AB94" s="21" t="s">
        <v>51</v>
      </c>
      <c r="AC94" s="14">
        <v>35</v>
      </c>
      <c r="AD94" s="14">
        <v>123</v>
      </c>
      <c r="AE94" s="14">
        <v>147</v>
      </c>
      <c r="AF94" s="14" t="s">
        <v>471</v>
      </c>
      <c r="AG94" s="14" t="s">
        <v>494</v>
      </c>
      <c r="AH94" s="13"/>
    </row>
    <row r="95" s="1" customFormat="1" ht="84" spans="1:34">
      <c r="A95" s="42"/>
      <c r="B95" s="14" t="s">
        <v>495</v>
      </c>
      <c r="C95" s="14" t="s">
        <v>496</v>
      </c>
      <c r="D95" s="14" t="s">
        <v>314</v>
      </c>
      <c r="E95" s="14" t="s">
        <v>315</v>
      </c>
      <c r="F95" s="13">
        <v>2023</v>
      </c>
      <c r="G95" s="14" t="s">
        <v>468</v>
      </c>
      <c r="H95" s="14" t="s">
        <v>469</v>
      </c>
      <c r="I95" s="13" t="s">
        <v>470</v>
      </c>
      <c r="J95" s="21">
        <v>120</v>
      </c>
      <c r="K95" s="22">
        <f t="shared" si="11"/>
        <v>120</v>
      </c>
      <c r="L95" s="21"/>
      <c r="M95" s="22"/>
      <c r="N95" s="21">
        <v>120</v>
      </c>
      <c r="O95" s="22"/>
      <c r="P95" s="22"/>
      <c r="Q95" s="33">
        <f t="shared" si="12"/>
        <v>0</v>
      </c>
      <c r="R95" s="33"/>
      <c r="S95" s="33"/>
      <c r="T95" s="33"/>
      <c r="U95" s="33"/>
      <c r="V95" s="33"/>
      <c r="W95" s="33"/>
      <c r="X95" s="14" t="s">
        <v>49</v>
      </c>
      <c r="Y95" s="21" t="s">
        <v>50</v>
      </c>
      <c r="Z95" s="21" t="s">
        <v>51</v>
      </c>
      <c r="AA95" s="21" t="s">
        <v>51</v>
      </c>
      <c r="AB95" s="21" t="s">
        <v>51</v>
      </c>
      <c r="AC95" s="14">
        <v>85</v>
      </c>
      <c r="AD95" s="14">
        <v>264</v>
      </c>
      <c r="AE95" s="14">
        <v>495</v>
      </c>
      <c r="AF95" s="14" t="s">
        <v>497</v>
      </c>
      <c r="AG95" s="14" t="s">
        <v>498</v>
      </c>
      <c r="AH95" s="13"/>
    </row>
    <row r="96" s="1" customFormat="1" ht="72" spans="1:34">
      <c r="A96" s="42"/>
      <c r="B96" s="14" t="s">
        <v>499</v>
      </c>
      <c r="C96" s="14" t="s">
        <v>500</v>
      </c>
      <c r="D96" s="14" t="s">
        <v>152</v>
      </c>
      <c r="E96" s="14" t="s">
        <v>501</v>
      </c>
      <c r="F96" s="13">
        <v>2023</v>
      </c>
      <c r="G96" s="14" t="s">
        <v>502</v>
      </c>
      <c r="H96" s="14" t="s">
        <v>503</v>
      </c>
      <c r="I96" s="14" t="s">
        <v>504</v>
      </c>
      <c r="J96" s="21">
        <v>30</v>
      </c>
      <c r="K96" s="22">
        <f t="shared" si="11"/>
        <v>30</v>
      </c>
      <c r="L96" s="21">
        <v>30</v>
      </c>
      <c r="M96" s="22"/>
      <c r="N96" s="22"/>
      <c r="O96" s="22"/>
      <c r="P96" s="21"/>
      <c r="Q96" s="33">
        <f t="shared" si="12"/>
        <v>0</v>
      </c>
      <c r="R96" s="33"/>
      <c r="S96" s="33"/>
      <c r="T96" s="33"/>
      <c r="U96" s="33"/>
      <c r="V96" s="33"/>
      <c r="W96" s="33"/>
      <c r="X96" s="14" t="s">
        <v>505</v>
      </c>
      <c r="Y96" s="21" t="s">
        <v>51</v>
      </c>
      <c r="Z96" s="21" t="s">
        <v>51</v>
      </c>
      <c r="AA96" s="21" t="s">
        <v>51</v>
      </c>
      <c r="AB96" s="21" t="s">
        <v>50</v>
      </c>
      <c r="AC96" s="16">
        <v>10</v>
      </c>
      <c r="AD96" s="16">
        <v>32</v>
      </c>
      <c r="AE96" s="16">
        <v>32</v>
      </c>
      <c r="AF96" s="16" t="s">
        <v>506</v>
      </c>
      <c r="AG96" s="16" t="s">
        <v>507</v>
      </c>
      <c r="AH96" s="13"/>
    </row>
    <row r="97" s="1" customFormat="1" ht="48" spans="1:34">
      <c r="A97" s="42"/>
      <c r="B97" s="14" t="s">
        <v>508</v>
      </c>
      <c r="C97" s="13" t="s">
        <v>509</v>
      </c>
      <c r="D97" s="13" t="s">
        <v>173</v>
      </c>
      <c r="E97" s="14" t="s">
        <v>510</v>
      </c>
      <c r="F97" s="13">
        <v>2023</v>
      </c>
      <c r="G97" s="14" t="s">
        <v>502</v>
      </c>
      <c r="H97" s="14" t="s">
        <v>503</v>
      </c>
      <c r="I97" s="14" t="s">
        <v>504</v>
      </c>
      <c r="J97" s="21">
        <v>50</v>
      </c>
      <c r="K97" s="22">
        <f t="shared" si="11"/>
        <v>50</v>
      </c>
      <c r="L97" s="21">
        <v>50</v>
      </c>
      <c r="M97" s="22"/>
      <c r="N97" s="22"/>
      <c r="O97" s="22"/>
      <c r="P97" s="21"/>
      <c r="Q97" s="33">
        <f t="shared" si="12"/>
        <v>0</v>
      </c>
      <c r="R97" s="33"/>
      <c r="S97" s="33"/>
      <c r="T97" s="33"/>
      <c r="U97" s="33"/>
      <c r="V97" s="33"/>
      <c r="W97" s="33"/>
      <c r="X97" s="14" t="s">
        <v>49</v>
      </c>
      <c r="Y97" s="21" t="s">
        <v>51</v>
      </c>
      <c r="Z97" s="21" t="s">
        <v>51</v>
      </c>
      <c r="AA97" s="21" t="s">
        <v>51</v>
      </c>
      <c r="AB97" s="21" t="s">
        <v>50</v>
      </c>
      <c r="AC97" s="16">
        <v>150</v>
      </c>
      <c r="AD97" s="16">
        <v>465</v>
      </c>
      <c r="AE97" s="16">
        <v>2780</v>
      </c>
      <c r="AF97" s="16" t="s">
        <v>511</v>
      </c>
      <c r="AG97" s="16" t="s">
        <v>512</v>
      </c>
      <c r="AH97" s="13"/>
    </row>
    <row r="98" s="1" customFormat="1" ht="48" spans="1:34">
      <c r="A98" s="42"/>
      <c r="B98" s="16" t="s">
        <v>513</v>
      </c>
      <c r="C98" s="16" t="s">
        <v>514</v>
      </c>
      <c r="D98" s="16" t="s">
        <v>190</v>
      </c>
      <c r="E98" s="16" t="s">
        <v>298</v>
      </c>
      <c r="F98" s="14">
        <v>2023</v>
      </c>
      <c r="G98" s="16" t="s">
        <v>190</v>
      </c>
      <c r="H98" s="14" t="s">
        <v>192</v>
      </c>
      <c r="I98" s="15" t="s">
        <v>193</v>
      </c>
      <c r="J98" s="21">
        <v>639.45</v>
      </c>
      <c r="K98" s="22">
        <f t="shared" si="11"/>
        <v>639.45</v>
      </c>
      <c r="L98" s="21"/>
      <c r="M98" s="22"/>
      <c r="N98" s="22"/>
      <c r="O98" s="21">
        <v>639.45</v>
      </c>
      <c r="P98" s="22"/>
      <c r="Q98" s="33">
        <f t="shared" si="12"/>
        <v>0</v>
      </c>
      <c r="R98" s="33"/>
      <c r="S98" s="33"/>
      <c r="T98" s="33"/>
      <c r="U98" s="33"/>
      <c r="V98" s="33"/>
      <c r="W98" s="33"/>
      <c r="X98" s="16" t="s">
        <v>49</v>
      </c>
      <c r="Y98" s="16" t="s">
        <v>51</v>
      </c>
      <c r="Z98" s="16" t="s">
        <v>51</v>
      </c>
      <c r="AA98" s="16" t="s">
        <v>51</v>
      </c>
      <c r="AB98" s="16" t="s">
        <v>51</v>
      </c>
      <c r="AC98" s="16">
        <v>121</v>
      </c>
      <c r="AD98" s="16">
        <v>421</v>
      </c>
      <c r="AE98" s="16">
        <v>567</v>
      </c>
      <c r="AF98" s="16" t="s">
        <v>515</v>
      </c>
      <c r="AG98" s="16" t="s">
        <v>516</v>
      </c>
      <c r="AH98" s="13"/>
    </row>
    <row r="99" s="1" customFormat="1" ht="48" spans="1:34">
      <c r="A99" s="42"/>
      <c r="B99" s="14" t="s">
        <v>517</v>
      </c>
      <c r="C99" s="14" t="s">
        <v>518</v>
      </c>
      <c r="D99" s="14" t="s">
        <v>108</v>
      </c>
      <c r="E99" s="14" t="s">
        <v>519</v>
      </c>
      <c r="F99" s="14">
        <v>2023</v>
      </c>
      <c r="G99" s="15" t="s">
        <v>108</v>
      </c>
      <c r="H99" s="15" t="s">
        <v>110</v>
      </c>
      <c r="I99" s="15" t="s">
        <v>111</v>
      </c>
      <c r="J99" s="21">
        <v>300</v>
      </c>
      <c r="K99" s="22">
        <f t="shared" si="11"/>
        <v>300</v>
      </c>
      <c r="L99" s="21"/>
      <c r="M99" s="21">
        <v>300</v>
      </c>
      <c r="N99" s="22"/>
      <c r="O99" s="22"/>
      <c r="P99" s="22"/>
      <c r="Q99" s="33">
        <f t="shared" si="12"/>
        <v>0</v>
      </c>
      <c r="R99" s="33"/>
      <c r="S99" s="33"/>
      <c r="T99" s="33"/>
      <c r="U99" s="33"/>
      <c r="V99" s="33"/>
      <c r="W99" s="33"/>
      <c r="X99" s="16" t="s">
        <v>49</v>
      </c>
      <c r="Y99" s="16" t="s">
        <v>50</v>
      </c>
      <c r="Z99" s="16" t="s">
        <v>51</v>
      </c>
      <c r="AA99" s="16" t="s">
        <v>50</v>
      </c>
      <c r="AB99" s="16" t="s">
        <v>51</v>
      </c>
      <c r="AC99" s="49">
        <v>140</v>
      </c>
      <c r="AD99" s="49">
        <v>530</v>
      </c>
      <c r="AE99" s="49">
        <v>650</v>
      </c>
      <c r="AF99" s="49" t="s">
        <v>520</v>
      </c>
      <c r="AG99" s="49" t="s">
        <v>521</v>
      </c>
      <c r="AH99" s="13"/>
    </row>
    <row r="100" s="1" customFormat="1" ht="54" customHeight="1" spans="1:34">
      <c r="A100" s="42"/>
      <c r="B100" s="14" t="s">
        <v>522</v>
      </c>
      <c r="C100" s="14" t="s">
        <v>523</v>
      </c>
      <c r="D100" s="14" t="s">
        <v>190</v>
      </c>
      <c r="E100" s="14" t="s">
        <v>367</v>
      </c>
      <c r="F100" s="14">
        <v>2023</v>
      </c>
      <c r="G100" s="16" t="s">
        <v>190</v>
      </c>
      <c r="H100" s="14" t="s">
        <v>192</v>
      </c>
      <c r="I100" s="15" t="s">
        <v>193</v>
      </c>
      <c r="J100" s="21">
        <v>45</v>
      </c>
      <c r="K100" s="22"/>
      <c r="L100" s="21"/>
      <c r="M100" s="21"/>
      <c r="N100" s="22"/>
      <c r="O100" s="22"/>
      <c r="P100" s="22">
        <v>45</v>
      </c>
      <c r="Q100" s="33"/>
      <c r="R100" s="33"/>
      <c r="S100" s="33"/>
      <c r="T100" s="33"/>
      <c r="U100" s="33"/>
      <c r="V100" s="33"/>
      <c r="W100" s="33"/>
      <c r="X100" s="16" t="s">
        <v>49</v>
      </c>
      <c r="Y100" s="16" t="s">
        <v>50</v>
      </c>
      <c r="Z100" s="16" t="s">
        <v>51</v>
      </c>
      <c r="AA100" s="16" t="s">
        <v>51</v>
      </c>
      <c r="AB100" s="16" t="s">
        <v>51</v>
      </c>
      <c r="AC100" s="49">
        <v>80</v>
      </c>
      <c r="AD100" s="49">
        <v>262</v>
      </c>
      <c r="AE100" s="49">
        <v>262</v>
      </c>
      <c r="AF100" s="49" t="s">
        <v>524</v>
      </c>
      <c r="AG100" s="49" t="s">
        <v>525</v>
      </c>
      <c r="AH100" s="13"/>
    </row>
    <row r="101" s="1" customFormat="1" ht="48" spans="1:34">
      <c r="A101" s="42"/>
      <c r="B101" s="16" t="s">
        <v>526</v>
      </c>
      <c r="C101" s="16" t="s">
        <v>527</v>
      </c>
      <c r="D101" s="16" t="s">
        <v>260</v>
      </c>
      <c r="E101" s="16" t="s">
        <v>276</v>
      </c>
      <c r="F101" s="14">
        <v>2023</v>
      </c>
      <c r="G101" s="16" t="s">
        <v>260</v>
      </c>
      <c r="H101" s="15" t="s">
        <v>262</v>
      </c>
      <c r="I101" s="15" t="s">
        <v>263</v>
      </c>
      <c r="J101" s="21">
        <v>90</v>
      </c>
      <c r="K101" s="22">
        <f t="shared" ref="K101:K115" si="13">L101+M101+N101+O101</f>
        <v>90</v>
      </c>
      <c r="L101" s="21"/>
      <c r="M101" s="21">
        <v>90</v>
      </c>
      <c r="N101" s="22"/>
      <c r="O101" s="22"/>
      <c r="P101" s="22"/>
      <c r="Q101" s="33">
        <f t="shared" ref="Q101:Q115" si="14">J101-L101-M101-N101-O101-P101</f>
        <v>0</v>
      </c>
      <c r="R101" s="33"/>
      <c r="S101" s="33"/>
      <c r="T101" s="33"/>
      <c r="U101" s="33"/>
      <c r="V101" s="33"/>
      <c r="W101" s="33"/>
      <c r="X101" s="16" t="s">
        <v>49</v>
      </c>
      <c r="Y101" s="21" t="s">
        <v>50</v>
      </c>
      <c r="Z101" s="21" t="s">
        <v>51</v>
      </c>
      <c r="AA101" s="16" t="s">
        <v>50</v>
      </c>
      <c r="AB101" s="16" t="s">
        <v>51</v>
      </c>
      <c r="AC101" s="16">
        <v>50</v>
      </c>
      <c r="AD101" s="16">
        <v>153</v>
      </c>
      <c r="AE101" s="16">
        <v>186</v>
      </c>
      <c r="AF101" s="16" t="s">
        <v>528</v>
      </c>
      <c r="AG101" s="16" t="s">
        <v>529</v>
      </c>
      <c r="AH101" s="13"/>
    </row>
    <row r="102" s="1" customFormat="1" ht="48" spans="1:34">
      <c r="A102" s="42"/>
      <c r="B102" s="16" t="s">
        <v>530</v>
      </c>
      <c r="C102" s="16" t="s">
        <v>531</v>
      </c>
      <c r="D102" s="16" t="s">
        <v>297</v>
      </c>
      <c r="E102" s="16" t="s">
        <v>298</v>
      </c>
      <c r="F102" s="14">
        <v>2023</v>
      </c>
      <c r="G102" s="16" t="s">
        <v>297</v>
      </c>
      <c r="H102" s="15" t="s">
        <v>299</v>
      </c>
      <c r="I102" s="15" t="s">
        <v>300</v>
      </c>
      <c r="J102" s="21">
        <v>175</v>
      </c>
      <c r="K102" s="22">
        <f t="shared" si="13"/>
        <v>175</v>
      </c>
      <c r="L102" s="21"/>
      <c r="M102" s="22"/>
      <c r="N102" s="22"/>
      <c r="O102" s="21">
        <v>175</v>
      </c>
      <c r="P102" s="22"/>
      <c r="Q102" s="33">
        <f t="shared" si="14"/>
        <v>0</v>
      </c>
      <c r="R102" s="33"/>
      <c r="S102" s="33"/>
      <c r="T102" s="33"/>
      <c r="U102" s="33"/>
      <c r="V102" s="33"/>
      <c r="W102" s="33"/>
      <c r="X102" s="16" t="s">
        <v>49</v>
      </c>
      <c r="Y102" s="16" t="s">
        <v>50</v>
      </c>
      <c r="Z102" s="16" t="s">
        <v>51</v>
      </c>
      <c r="AA102" s="16" t="s">
        <v>50</v>
      </c>
      <c r="AB102" s="16" t="s">
        <v>51</v>
      </c>
      <c r="AC102" s="16">
        <v>36</v>
      </c>
      <c r="AD102" s="16">
        <v>116</v>
      </c>
      <c r="AE102" s="16">
        <v>152</v>
      </c>
      <c r="AF102" s="16" t="s">
        <v>532</v>
      </c>
      <c r="AG102" s="16" t="s">
        <v>528</v>
      </c>
      <c r="AH102" s="13"/>
    </row>
    <row r="103" s="1" customFormat="1" ht="60" spans="1:34">
      <c r="A103" s="42"/>
      <c r="B103" s="16" t="s">
        <v>533</v>
      </c>
      <c r="C103" s="16" t="s">
        <v>534</v>
      </c>
      <c r="D103" s="16" t="s">
        <v>238</v>
      </c>
      <c r="E103" s="16" t="s">
        <v>535</v>
      </c>
      <c r="F103" s="14">
        <v>2023</v>
      </c>
      <c r="G103" s="16" t="s">
        <v>238</v>
      </c>
      <c r="H103" s="15" t="s">
        <v>240</v>
      </c>
      <c r="I103" s="15" t="s">
        <v>241</v>
      </c>
      <c r="J103" s="21">
        <v>44</v>
      </c>
      <c r="K103" s="22">
        <f t="shared" si="13"/>
        <v>44</v>
      </c>
      <c r="L103" s="21"/>
      <c r="M103" s="21">
        <v>44</v>
      </c>
      <c r="N103" s="22"/>
      <c r="O103" s="22"/>
      <c r="P103" s="22"/>
      <c r="Q103" s="33">
        <f t="shared" si="14"/>
        <v>0</v>
      </c>
      <c r="R103" s="33"/>
      <c r="S103" s="33"/>
      <c r="T103" s="33"/>
      <c r="U103" s="33"/>
      <c r="V103" s="33"/>
      <c r="W103" s="33"/>
      <c r="X103" s="16" t="s">
        <v>49</v>
      </c>
      <c r="Y103" s="21" t="s">
        <v>50</v>
      </c>
      <c r="Z103" s="16" t="s">
        <v>51</v>
      </c>
      <c r="AA103" s="16" t="s">
        <v>50</v>
      </c>
      <c r="AB103" s="16" t="s">
        <v>51</v>
      </c>
      <c r="AC103" s="16">
        <v>30</v>
      </c>
      <c r="AD103" s="16">
        <v>96</v>
      </c>
      <c r="AE103" s="16">
        <v>148</v>
      </c>
      <c r="AF103" s="16" t="s">
        <v>532</v>
      </c>
      <c r="AG103" s="16" t="s">
        <v>528</v>
      </c>
      <c r="AH103" s="13"/>
    </row>
    <row r="104" s="1" customFormat="1" ht="48" spans="1:34">
      <c r="A104" s="42"/>
      <c r="B104" s="14" t="s">
        <v>536</v>
      </c>
      <c r="C104" s="14" t="s">
        <v>537</v>
      </c>
      <c r="D104" s="14" t="s">
        <v>202</v>
      </c>
      <c r="E104" s="14" t="s">
        <v>375</v>
      </c>
      <c r="F104" s="14">
        <v>2023</v>
      </c>
      <c r="G104" s="15" t="s">
        <v>202</v>
      </c>
      <c r="H104" s="15" t="s">
        <v>204</v>
      </c>
      <c r="I104" s="15" t="s">
        <v>205</v>
      </c>
      <c r="J104" s="21">
        <v>100</v>
      </c>
      <c r="K104" s="22">
        <f t="shared" si="13"/>
        <v>100</v>
      </c>
      <c r="L104" s="21"/>
      <c r="M104" s="21">
        <v>100</v>
      </c>
      <c r="N104" s="22"/>
      <c r="O104" s="22"/>
      <c r="P104" s="22"/>
      <c r="Q104" s="33">
        <f t="shared" si="14"/>
        <v>0</v>
      </c>
      <c r="R104" s="33"/>
      <c r="S104" s="33"/>
      <c r="T104" s="33"/>
      <c r="U104" s="33"/>
      <c r="V104" s="33"/>
      <c r="W104" s="33"/>
      <c r="X104" s="14" t="s">
        <v>49</v>
      </c>
      <c r="Y104" s="16" t="s">
        <v>51</v>
      </c>
      <c r="Z104" s="21" t="s">
        <v>51</v>
      </c>
      <c r="AA104" s="21" t="s">
        <v>51</v>
      </c>
      <c r="AB104" s="21" t="s">
        <v>51</v>
      </c>
      <c r="AC104" s="14">
        <v>241</v>
      </c>
      <c r="AD104" s="14">
        <v>953</v>
      </c>
      <c r="AE104" s="14">
        <v>4500</v>
      </c>
      <c r="AF104" s="14" t="s">
        <v>538</v>
      </c>
      <c r="AG104" s="14" t="s">
        <v>539</v>
      </c>
      <c r="AH104" s="13"/>
    </row>
    <row r="105" s="1" customFormat="1" ht="48" spans="1:34">
      <c r="A105" s="42"/>
      <c r="B105" s="17" t="s">
        <v>540</v>
      </c>
      <c r="C105" s="17" t="s">
        <v>541</v>
      </c>
      <c r="D105" s="17" t="s">
        <v>297</v>
      </c>
      <c r="E105" s="17" t="s">
        <v>542</v>
      </c>
      <c r="F105" s="14">
        <v>2023</v>
      </c>
      <c r="G105" s="15" t="s">
        <v>297</v>
      </c>
      <c r="H105" s="15" t="s">
        <v>299</v>
      </c>
      <c r="I105" s="15" t="s">
        <v>300</v>
      </c>
      <c r="J105" s="25">
        <v>100</v>
      </c>
      <c r="K105" s="22">
        <f t="shared" si="13"/>
        <v>100</v>
      </c>
      <c r="L105" s="23"/>
      <c r="M105" s="25">
        <v>100</v>
      </c>
      <c r="N105" s="22"/>
      <c r="O105" s="22"/>
      <c r="P105" s="22"/>
      <c r="Q105" s="33">
        <f t="shared" si="14"/>
        <v>0</v>
      </c>
      <c r="R105" s="33"/>
      <c r="S105" s="33"/>
      <c r="T105" s="33"/>
      <c r="U105" s="33"/>
      <c r="V105" s="33"/>
      <c r="W105" s="33"/>
      <c r="X105" s="17" t="s">
        <v>49</v>
      </c>
      <c r="Y105" s="17" t="s">
        <v>50</v>
      </c>
      <c r="Z105" s="17" t="s">
        <v>51</v>
      </c>
      <c r="AA105" s="17" t="s">
        <v>50</v>
      </c>
      <c r="AB105" s="17" t="s">
        <v>51</v>
      </c>
      <c r="AC105" s="17">
        <v>70</v>
      </c>
      <c r="AD105" s="17">
        <v>220</v>
      </c>
      <c r="AE105" s="17">
        <v>6818</v>
      </c>
      <c r="AF105" s="16" t="s">
        <v>543</v>
      </c>
      <c r="AG105" s="17" t="s">
        <v>544</v>
      </c>
      <c r="AH105" s="13"/>
    </row>
    <row r="106" s="1" customFormat="1" ht="60" spans="1:34">
      <c r="A106" s="42"/>
      <c r="B106" s="17" t="s">
        <v>545</v>
      </c>
      <c r="C106" s="17" t="s">
        <v>546</v>
      </c>
      <c r="D106" s="17" t="s">
        <v>135</v>
      </c>
      <c r="E106" s="17" t="s">
        <v>547</v>
      </c>
      <c r="F106" s="14">
        <v>2023</v>
      </c>
      <c r="G106" s="15" t="s">
        <v>135</v>
      </c>
      <c r="H106" s="15" t="s">
        <v>137</v>
      </c>
      <c r="I106" s="15" t="s">
        <v>138</v>
      </c>
      <c r="J106" s="25">
        <v>100</v>
      </c>
      <c r="K106" s="22">
        <f t="shared" si="13"/>
        <v>100</v>
      </c>
      <c r="L106" s="23"/>
      <c r="M106" s="25">
        <v>100</v>
      </c>
      <c r="N106" s="22"/>
      <c r="O106" s="22"/>
      <c r="P106" s="22"/>
      <c r="Q106" s="33">
        <f t="shared" si="14"/>
        <v>0</v>
      </c>
      <c r="R106" s="33"/>
      <c r="S106" s="33"/>
      <c r="T106" s="33"/>
      <c r="U106" s="33"/>
      <c r="V106" s="33"/>
      <c r="W106" s="33"/>
      <c r="X106" s="17" t="s">
        <v>49</v>
      </c>
      <c r="Y106" s="17" t="s">
        <v>50</v>
      </c>
      <c r="Z106" s="17" t="s">
        <v>51</v>
      </c>
      <c r="AA106" s="17" t="s">
        <v>50</v>
      </c>
      <c r="AB106" s="17" t="s">
        <v>51</v>
      </c>
      <c r="AC106" s="17">
        <v>52</v>
      </c>
      <c r="AD106" s="17">
        <v>193</v>
      </c>
      <c r="AE106" s="17">
        <v>525</v>
      </c>
      <c r="AF106" s="16" t="s">
        <v>543</v>
      </c>
      <c r="AG106" s="17" t="s">
        <v>548</v>
      </c>
      <c r="AH106" s="13"/>
    </row>
    <row r="107" s="1" customFormat="1" ht="204" spans="1:34">
      <c r="A107" s="42"/>
      <c r="B107" s="14" t="s">
        <v>549</v>
      </c>
      <c r="C107" s="13" t="s">
        <v>550</v>
      </c>
      <c r="D107" s="13" t="s">
        <v>551</v>
      </c>
      <c r="E107" s="13" t="s">
        <v>552</v>
      </c>
      <c r="F107" s="14">
        <v>2023</v>
      </c>
      <c r="G107" s="14" t="s">
        <v>118</v>
      </c>
      <c r="H107" s="14" t="s">
        <v>119</v>
      </c>
      <c r="I107" s="14" t="s">
        <v>120</v>
      </c>
      <c r="J107" s="21">
        <v>684</v>
      </c>
      <c r="K107" s="22">
        <f t="shared" si="13"/>
        <v>684</v>
      </c>
      <c r="L107" s="21"/>
      <c r="M107" s="22"/>
      <c r="N107" s="22"/>
      <c r="O107" s="21">
        <v>684</v>
      </c>
      <c r="P107" s="22"/>
      <c r="Q107" s="33">
        <f t="shared" si="14"/>
        <v>0</v>
      </c>
      <c r="R107" s="33"/>
      <c r="S107" s="33"/>
      <c r="T107" s="33"/>
      <c r="U107" s="33"/>
      <c r="V107" s="33"/>
      <c r="W107" s="33"/>
      <c r="X107" s="14" t="s">
        <v>49</v>
      </c>
      <c r="Y107" s="21" t="s">
        <v>50</v>
      </c>
      <c r="Z107" s="21" t="s">
        <v>51</v>
      </c>
      <c r="AA107" s="21" t="s">
        <v>51</v>
      </c>
      <c r="AB107" s="21" t="s">
        <v>51</v>
      </c>
      <c r="AC107" s="16">
        <v>1500</v>
      </c>
      <c r="AD107" s="16">
        <v>4500</v>
      </c>
      <c r="AE107" s="16">
        <v>20000</v>
      </c>
      <c r="AF107" s="16" t="s">
        <v>553</v>
      </c>
      <c r="AG107" s="16" t="s">
        <v>554</v>
      </c>
      <c r="AH107" s="13"/>
    </row>
    <row r="108" s="1" customFormat="1" ht="144" spans="1:34">
      <c r="A108" s="42"/>
      <c r="B108" s="14" t="s">
        <v>555</v>
      </c>
      <c r="C108" s="14" t="s">
        <v>556</v>
      </c>
      <c r="D108" s="14" t="s">
        <v>56</v>
      </c>
      <c r="E108" s="14" t="s">
        <v>56</v>
      </c>
      <c r="F108" s="14">
        <v>2023</v>
      </c>
      <c r="G108" s="14" t="s">
        <v>56</v>
      </c>
      <c r="H108" s="14" t="s">
        <v>58</v>
      </c>
      <c r="I108" s="15" t="s">
        <v>59</v>
      </c>
      <c r="J108" s="44">
        <v>200</v>
      </c>
      <c r="K108" s="22">
        <f t="shared" si="13"/>
        <v>0</v>
      </c>
      <c r="L108" s="21"/>
      <c r="M108" s="22"/>
      <c r="N108" s="22"/>
      <c r="O108" s="22"/>
      <c r="P108" s="44">
        <v>200</v>
      </c>
      <c r="Q108" s="33">
        <f t="shared" si="14"/>
        <v>0</v>
      </c>
      <c r="R108" s="33"/>
      <c r="S108" s="33"/>
      <c r="T108" s="33"/>
      <c r="U108" s="33"/>
      <c r="V108" s="33"/>
      <c r="W108" s="33"/>
      <c r="X108" s="14" t="s">
        <v>49</v>
      </c>
      <c r="Y108" s="21" t="s">
        <v>51</v>
      </c>
      <c r="Z108" s="21" t="s">
        <v>51</v>
      </c>
      <c r="AA108" s="21" t="s">
        <v>51</v>
      </c>
      <c r="AB108" s="21" t="s">
        <v>51</v>
      </c>
      <c r="AC108" s="51">
        <v>20000</v>
      </c>
      <c r="AD108" s="51">
        <v>60000</v>
      </c>
      <c r="AE108" s="51">
        <v>60000</v>
      </c>
      <c r="AF108" s="16" t="s">
        <v>557</v>
      </c>
      <c r="AG108" s="16" t="s">
        <v>558</v>
      </c>
      <c r="AH108" s="13"/>
    </row>
    <row r="109" s="1" customFormat="1" ht="409.5" spans="1:34">
      <c r="A109" s="42"/>
      <c r="B109" s="14" t="s">
        <v>559</v>
      </c>
      <c r="C109" s="14" t="s">
        <v>560</v>
      </c>
      <c r="D109" s="40" t="s">
        <v>446</v>
      </c>
      <c r="E109" s="40" t="s">
        <v>446</v>
      </c>
      <c r="F109" s="14">
        <v>2023</v>
      </c>
      <c r="G109" s="14" t="s">
        <v>118</v>
      </c>
      <c r="H109" s="14" t="s">
        <v>119</v>
      </c>
      <c r="I109" s="14" t="s">
        <v>120</v>
      </c>
      <c r="J109" s="23">
        <v>364</v>
      </c>
      <c r="K109" s="22">
        <f t="shared" si="13"/>
        <v>0</v>
      </c>
      <c r="L109" s="21"/>
      <c r="M109" s="22"/>
      <c r="N109" s="22"/>
      <c r="O109" s="22"/>
      <c r="P109" s="23">
        <v>364</v>
      </c>
      <c r="Q109" s="33">
        <f t="shared" si="14"/>
        <v>0</v>
      </c>
      <c r="R109" s="33"/>
      <c r="S109" s="33"/>
      <c r="T109" s="33"/>
      <c r="U109" s="33"/>
      <c r="V109" s="33"/>
      <c r="W109" s="33"/>
      <c r="X109" s="14" t="s">
        <v>49</v>
      </c>
      <c r="Y109" s="21" t="s">
        <v>51</v>
      </c>
      <c r="Z109" s="21" t="s">
        <v>51</v>
      </c>
      <c r="AA109" s="21" t="s">
        <v>51</v>
      </c>
      <c r="AB109" s="21" t="s">
        <v>51</v>
      </c>
      <c r="AC109" s="14">
        <v>700</v>
      </c>
      <c r="AD109" s="14">
        <v>2100</v>
      </c>
      <c r="AE109" s="14">
        <v>10000</v>
      </c>
      <c r="AF109" s="14" t="s">
        <v>561</v>
      </c>
      <c r="AG109" s="14" t="s">
        <v>562</v>
      </c>
      <c r="AH109" s="13"/>
    </row>
    <row r="110" s="1" customFormat="1" ht="409.5" spans="1:34">
      <c r="A110" s="42"/>
      <c r="B110" s="14" t="s">
        <v>563</v>
      </c>
      <c r="C110" s="14" t="s">
        <v>564</v>
      </c>
      <c r="D110" s="14" t="s">
        <v>565</v>
      </c>
      <c r="E110" s="14" t="s">
        <v>566</v>
      </c>
      <c r="F110" s="14">
        <v>2023</v>
      </c>
      <c r="G110" s="14" t="s">
        <v>118</v>
      </c>
      <c r="H110" s="14" t="s">
        <v>119</v>
      </c>
      <c r="I110" s="14" t="s">
        <v>120</v>
      </c>
      <c r="J110" s="21">
        <v>648</v>
      </c>
      <c r="K110" s="22">
        <f t="shared" si="13"/>
        <v>0</v>
      </c>
      <c r="L110" s="21"/>
      <c r="M110" s="22"/>
      <c r="N110" s="22"/>
      <c r="O110" s="22"/>
      <c r="P110" s="21">
        <v>648</v>
      </c>
      <c r="Q110" s="33">
        <f t="shared" si="14"/>
        <v>0</v>
      </c>
      <c r="R110" s="33"/>
      <c r="S110" s="33"/>
      <c r="T110" s="33"/>
      <c r="U110" s="33"/>
      <c r="V110" s="33"/>
      <c r="W110" s="33"/>
      <c r="X110" s="14" t="s">
        <v>49</v>
      </c>
      <c r="Y110" s="21" t="s">
        <v>50</v>
      </c>
      <c r="Z110" s="21" t="s">
        <v>51</v>
      </c>
      <c r="AA110" s="21" t="s">
        <v>50</v>
      </c>
      <c r="AB110" s="21" t="s">
        <v>51</v>
      </c>
      <c r="AC110" s="16">
        <v>9000</v>
      </c>
      <c r="AD110" s="16">
        <v>28800</v>
      </c>
      <c r="AE110" s="16">
        <v>40000</v>
      </c>
      <c r="AF110" s="16" t="s">
        <v>567</v>
      </c>
      <c r="AG110" s="16" t="s">
        <v>568</v>
      </c>
      <c r="AH110" s="13"/>
    </row>
    <row r="111" s="1" customFormat="1" ht="60" spans="1:34">
      <c r="A111" s="42"/>
      <c r="B111" s="14" t="s">
        <v>569</v>
      </c>
      <c r="C111" s="14" t="s">
        <v>570</v>
      </c>
      <c r="D111" s="14" t="s">
        <v>152</v>
      </c>
      <c r="E111" s="14" t="s">
        <v>571</v>
      </c>
      <c r="F111" s="14">
        <v>2023</v>
      </c>
      <c r="G111" s="15" t="s">
        <v>152</v>
      </c>
      <c r="H111" s="14" t="s">
        <v>154</v>
      </c>
      <c r="I111" s="15" t="s">
        <v>155</v>
      </c>
      <c r="J111" s="21">
        <v>2000</v>
      </c>
      <c r="K111" s="22">
        <f t="shared" si="13"/>
        <v>0</v>
      </c>
      <c r="L111" s="21"/>
      <c r="M111" s="22"/>
      <c r="N111" s="22"/>
      <c r="O111" s="22"/>
      <c r="P111" s="21">
        <v>2000</v>
      </c>
      <c r="Q111" s="33">
        <f t="shared" si="14"/>
        <v>0</v>
      </c>
      <c r="R111" s="33"/>
      <c r="S111" s="33"/>
      <c r="T111" s="33"/>
      <c r="U111" s="33"/>
      <c r="V111" s="33"/>
      <c r="W111" s="33"/>
      <c r="X111" s="14" t="s">
        <v>49</v>
      </c>
      <c r="Y111" s="21" t="s">
        <v>50</v>
      </c>
      <c r="Z111" s="21" t="s">
        <v>51</v>
      </c>
      <c r="AA111" s="21" t="s">
        <v>51</v>
      </c>
      <c r="AB111" s="21" t="s">
        <v>51</v>
      </c>
      <c r="AC111" s="16">
        <v>3500</v>
      </c>
      <c r="AD111" s="16">
        <v>10500</v>
      </c>
      <c r="AE111" s="16">
        <v>100000</v>
      </c>
      <c r="AF111" s="16" t="s">
        <v>572</v>
      </c>
      <c r="AG111" s="16" t="s">
        <v>573</v>
      </c>
      <c r="AH111" s="13"/>
    </row>
    <row r="112" s="1" customFormat="1" ht="84" spans="1:34">
      <c r="A112" s="42"/>
      <c r="B112" s="14" t="s">
        <v>574</v>
      </c>
      <c r="C112" s="14" t="s">
        <v>575</v>
      </c>
      <c r="D112" s="14" t="s">
        <v>238</v>
      </c>
      <c r="E112" s="14" t="s">
        <v>239</v>
      </c>
      <c r="F112" s="14">
        <v>2023</v>
      </c>
      <c r="G112" s="15" t="s">
        <v>118</v>
      </c>
      <c r="H112" s="14" t="s">
        <v>119</v>
      </c>
      <c r="I112" s="14" t="s">
        <v>120</v>
      </c>
      <c r="J112" s="23">
        <v>500</v>
      </c>
      <c r="K112" s="22">
        <f t="shared" si="13"/>
        <v>500</v>
      </c>
      <c r="L112" s="21"/>
      <c r="M112" s="23">
        <v>500</v>
      </c>
      <c r="N112" s="22"/>
      <c r="O112" s="22"/>
      <c r="P112" s="22"/>
      <c r="Q112" s="33">
        <f t="shared" si="14"/>
        <v>0</v>
      </c>
      <c r="R112" s="33"/>
      <c r="S112" s="33"/>
      <c r="T112" s="33"/>
      <c r="U112" s="33"/>
      <c r="V112" s="33"/>
      <c r="W112" s="33"/>
      <c r="X112" s="14" t="s">
        <v>49</v>
      </c>
      <c r="Y112" s="21" t="s">
        <v>50</v>
      </c>
      <c r="Z112" s="21" t="s">
        <v>51</v>
      </c>
      <c r="AA112" s="21" t="s">
        <v>51</v>
      </c>
      <c r="AB112" s="21" t="s">
        <v>51</v>
      </c>
      <c r="AC112" s="16">
        <v>60</v>
      </c>
      <c r="AD112" s="16">
        <v>180</v>
      </c>
      <c r="AE112" s="16">
        <v>350000</v>
      </c>
      <c r="AF112" s="16" t="s">
        <v>576</v>
      </c>
      <c r="AG112" s="16" t="s">
        <v>577</v>
      </c>
      <c r="AH112" s="13"/>
    </row>
    <row r="113" s="1" customFormat="1" ht="240" spans="1:34">
      <c r="A113" s="42"/>
      <c r="B113" s="15" t="s">
        <v>578</v>
      </c>
      <c r="C113" s="14" t="s">
        <v>579</v>
      </c>
      <c r="D113" s="14" t="s">
        <v>446</v>
      </c>
      <c r="E113" s="14" t="s">
        <v>446</v>
      </c>
      <c r="F113" s="14">
        <v>2023</v>
      </c>
      <c r="G113" s="14" t="s">
        <v>118</v>
      </c>
      <c r="H113" s="14" t="s">
        <v>119</v>
      </c>
      <c r="I113" s="14" t="s">
        <v>120</v>
      </c>
      <c r="J113" s="21">
        <v>400</v>
      </c>
      <c r="K113" s="22">
        <f t="shared" si="13"/>
        <v>0</v>
      </c>
      <c r="L113" s="21"/>
      <c r="M113" s="22"/>
      <c r="N113" s="22"/>
      <c r="O113" s="22"/>
      <c r="P113" s="21">
        <v>400</v>
      </c>
      <c r="Q113" s="33">
        <f t="shared" si="14"/>
        <v>0</v>
      </c>
      <c r="R113" s="33"/>
      <c r="S113" s="33"/>
      <c r="T113" s="33"/>
      <c r="U113" s="33"/>
      <c r="V113" s="33"/>
      <c r="W113" s="33"/>
      <c r="X113" s="14" t="s">
        <v>49</v>
      </c>
      <c r="Y113" s="21" t="s">
        <v>51</v>
      </c>
      <c r="Z113" s="21" t="s">
        <v>51</v>
      </c>
      <c r="AA113" s="21" t="s">
        <v>51</v>
      </c>
      <c r="AB113" s="21" t="s">
        <v>51</v>
      </c>
      <c r="AC113" s="16">
        <v>1000</v>
      </c>
      <c r="AD113" s="16">
        <v>3000</v>
      </c>
      <c r="AE113" s="16">
        <v>150000</v>
      </c>
      <c r="AF113" s="16" t="s">
        <v>256</v>
      </c>
      <c r="AG113" s="16" t="s">
        <v>580</v>
      </c>
      <c r="AH113" s="13"/>
    </row>
    <row r="114" s="1" customFormat="1" ht="108" spans="1:34">
      <c r="A114" s="42"/>
      <c r="B114" s="15" t="s">
        <v>581</v>
      </c>
      <c r="C114" s="14" t="s">
        <v>582</v>
      </c>
      <c r="D114" s="14" t="s">
        <v>446</v>
      </c>
      <c r="E114" s="14" t="s">
        <v>446</v>
      </c>
      <c r="F114" s="14">
        <v>2023</v>
      </c>
      <c r="G114" s="14" t="s">
        <v>118</v>
      </c>
      <c r="H114" s="14" t="s">
        <v>119</v>
      </c>
      <c r="I114" s="14" t="s">
        <v>120</v>
      </c>
      <c r="J114" s="23">
        <v>100</v>
      </c>
      <c r="K114" s="22">
        <f t="shared" si="13"/>
        <v>100</v>
      </c>
      <c r="L114" s="21"/>
      <c r="M114" s="23">
        <v>100</v>
      </c>
      <c r="N114" s="22"/>
      <c r="O114" s="22"/>
      <c r="P114" s="22"/>
      <c r="Q114" s="33">
        <f t="shared" si="14"/>
        <v>0</v>
      </c>
      <c r="R114" s="33"/>
      <c r="S114" s="33"/>
      <c r="T114" s="33"/>
      <c r="U114" s="33"/>
      <c r="V114" s="33"/>
      <c r="W114" s="33"/>
      <c r="X114" s="14" t="s">
        <v>49</v>
      </c>
      <c r="Y114" s="21" t="s">
        <v>51</v>
      </c>
      <c r="Z114" s="21" t="s">
        <v>51</v>
      </c>
      <c r="AA114" s="21" t="s">
        <v>51</v>
      </c>
      <c r="AB114" s="21" t="s">
        <v>51</v>
      </c>
      <c r="AC114" s="16">
        <v>30</v>
      </c>
      <c r="AD114" s="16">
        <v>150</v>
      </c>
      <c r="AE114" s="16">
        <v>100000</v>
      </c>
      <c r="AF114" s="16" t="s">
        <v>583</v>
      </c>
      <c r="AG114" s="16" t="s">
        <v>584</v>
      </c>
      <c r="AH114" s="13"/>
    </row>
    <row r="115" s="1" customFormat="1" ht="48" spans="1:34">
      <c r="A115" s="42"/>
      <c r="B115" s="14" t="s">
        <v>585</v>
      </c>
      <c r="C115" s="14" t="s">
        <v>586</v>
      </c>
      <c r="D115" s="14" t="s">
        <v>446</v>
      </c>
      <c r="E115" s="14" t="s">
        <v>338</v>
      </c>
      <c r="F115" s="14">
        <v>2023</v>
      </c>
      <c r="G115" s="14" t="s">
        <v>118</v>
      </c>
      <c r="H115" s="14" t="s">
        <v>119</v>
      </c>
      <c r="I115" s="14" t="s">
        <v>120</v>
      </c>
      <c r="J115" s="21">
        <v>1000</v>
      </c>
      <c r="K115" s="22">
        <f t="shared" si="13"/>
        <v>1000</v>
      </c>
      <c r="L115" s="21"/>
      <c r="M115" s="22"/>
      <c r="N115" s="22"/>
      <c r="O115" s="21">
        <v>1000</v>
      </c>
      <c r="P115" s="22"/>
      <c r="Q115" s="33">
        <f t="shared" si="14"/>
        <v>0</v>
      </c>
      <c r="R115" s="33"/>
      <c r="S115" s="33"/>
      <c r="T115" s="33"/>
      <c r="U115" s="33"/>
      <c r="V115" s="33"/>
      <c r="W115" s="33"/>
      <c r="X115" s="14" t="s">
        <v>49</v>
      </c>
      <c r="Y115" s="21" t="s">
        <v>50</v>
      </c>
      <c r="Z115" s="21" t="s">
        <v>51</v>
      </c>
      <c r="AA115" s="21" t="s">
        <v>51</v>
      </c>
      <c r="AB115" s="21" t="s">
        <v>51</v>
      </c>
      <c r="AC115" s="16">
        <v>1769</v>
      </c>
      <c r="AD115" s="16">
        <v>7076</v>
      </c>
      <c r="AE115" s="16">
        <v>7076</v>
      </c>
      <c r="AF115" s="16" t="s">
        <v>587</v>
      </c>
      <c r="AG115" s="16" t="s">
        <v>588</v>
      </c>
      <c r="AH115" s="13"/>
    </row>
    <row r="116" s="1" customFormat="1" ht="48" spans="1:34">
      <c r="A116" s="42"/>
      <c r="B116" s="14" t="s">
        <v>589</v>
      </c>
      <c r="C116" s="14" t="s">
        <v>590</v>
      </c>
      <c r="D116" s="14" t="s">
        <v>446</v>
      </c>
      <c r="E116" s="14" t="s">
        <v>338</v>
      </c>
      <c r="F116" s="14">
        <v>2023</v>
      </c>
      <c r="G116" s="14" t="s">
        <v>118</v>
      </c>
      <c r="H116" s="14" t="s">
        <v>119</v>
      </c>
      <c r="I116" s="14" t="s">
        <v>120</v>
      </c>
      <c r="J116" s="21">
        <v>262</v>
      </c>
      <c r="K116" s="22">
        <f t="shared" ref="K116:K147" si="15">L116+M116+N116+O116</f>
        <v>262</v>
      </c>
      <c r="L116" s="23"/>
      <c r="M116" s="22"/>
      <c r="N116" s="21">
        <v>262</v>
      </c>
      <c r="O116" s="22"/>
      <c r="P116" s="22"/>
      <c r="Q116" s="33">
        <f t="shared" ref="Q116:Q147" si="16">J116-L116-M116-N116-O116-P116</f>
        <v>0</v>
      </c>
      <c r="R116" s="33"/>
      <c r="S116" s="33"/>
      <c r="T116" s="33"/>
      <c r="U116" s="33"/>
      <c r="V116" s="33"/>
      <c r="W116" s="33"/>
      <c r="X116" s="14" t="s">
        <v>49</v>
      </c>
      <c r="Y116" s="21" t="s">
        <v>50</v>
      </c>
      <c r="Z116" s="21" t="s">
        <v>51</v>
      </c>
      <c r="AA116" s="21" t="s">
        <v>51</v>
      </c>
      <c r="AB116" s="21" t="s">
        <v>51</v>
      </c>
      <c r="AC116" s="16">
        <v>798</v>
      </c>
      <c r="AD116" s="16">
        <v>3192</v>
      </c>
      <c r="AE116" s="16">
        <v>3192</v>
      </c>
      <c r="AF116" s="16" t="s">
        <v>591</v>
      </c>
      <c r="AG116" s="16" t="s">
        <v>592</v>
      </c>
      <c r="AH116" s="13"/>
    </row>
    <row r="117" s="1" customFormat="1" ht="48" spans="1:34">
      <c r="A117" s="42"/>
      <c r="B117" s="14" t="s">
        <v>593</v>
      </c>
      <c r="C117" s="14" t="s">
        <v>594</v>
      </c>
      <c r="D117" s="14" t="s">
        <v>446</v>
      </c>
      <c r="E117" s="14" t="s">
        <v>338</v>
      </c>
      <c r="F117" s="14">
        <v>2023</v>
      </c>
      <c r="G117" s="14" t="s">
        <v>118</v>
      </c>
      <c r="H117" s="14" t="s">
        <v>119</v>
      </c>
      <c r="I117" s="14" t="s">
        <v>120</v>
      </c>
      <c r="J117" s="21">
        <v>600</v>
      </c>
      <c r="K117" s="22">
        <f t="shared" si="15"/>
        <v>600</v>
      </c>
      <c r="L117" s="21">
        <v>600</v>
      </c>
      <c r="M117" s="22"/>
      <c r="N117" s="22"/>
      <c r="O117" s="22"/>
      <c r="P117" s="22"/>
      <c r="Q117" s="33">
        <f t="shared" si="16"/>
        <v>0</v>
      </c>
      <c r="R117" s="33"/>
      <c r="S117" s="33"/>
      <c r="T117" s="33"/>
      <c r="U117" s="33"/>
      <c r="V117" s="33"/>
      <c r="W117" s="33"/>
      <c r="X117" s="14" t="s">
        <v>49</v>
      </c>
      <c r="Y117" s="21" t="s">
        <v>50</v>
      </c>
      <c r="Z117" s="21" t="s">
        <v>51</v>
      </c>
      <c r="AA117" s="21" t="s">
        <v>51</v>
      </c>
      <c r="AB117" s="21" t="s">
        <v>51</v>
      </c>
      <c r="AC117" s="16">
        <v>810</v>
      </c>
      <c r="AD117" s="16">
        <v>3240</v>
      </c>
      <c r="AE117" s="16">
        <v>3240</v>
      </c>
      <c r="AF117" s="16" t="s">
        <v>339</v>
      </c>
      <c r="AG117" s="16" t="s">
        <v>595</v>
      </c>
      <c r="AH117" s="13"/>
    </row>
    <row r="118" s="1" customFormat="1" ht="48" spans="1:34">
      <c r="A118" s="42"/>
      <c r="B118" s="14" t="s">
        <v>596</v>
      </c>
      <c r="C118" s="14" t="s">
        <v>597</v>
      </c>
      <c r="D118" s="14" t="s">
        <v>446</v>
      </c>
      <c r="E118" s="14" t="s">
        <v>338</v>
      </c>
      <c r="F118" s="14">
        <v>2023</v>
      </c>
      <c r="G118" s="14" t="s">
        <v>118</v>
      </c>
      <c r="H118" s="14" t="s">
        <v>119</v>
      </c>
      <c r="I118" s="14" t="s">
        <v>120</v>
      </c>
      <c r="J118" s="21">
        <v>367</v>
      </c>
      <c r="K118" s="22">
        <f t="shared" si="15"/>
        <v>367</v>
      </c>
      <c r="L118" s="21">
        <v>367</v>
      </c>
      <c r="M118" s="22"/>
      <c r="N118" s="22"/>
      <c r="O118" s="22"/>
      <c r="P118" s="22"/>
      <c r="Q118" s="33">
        <f t="shared" si="16"/>
        <v>0</v>
      </c>
      <c r="R118" s="33"/>
      <c r="S118" s="33"/>
      <c r="T118" s="33"/>
      <c r="U118" s="33"/>
      <c r="V118" s="33"/>
      <c r="W118" s="33"/>
      <c r="X118" s="14" t="s">
        <v>49</v>
      </c>
      <c r="Y118" s="21" t="s">
        <v>50</v>
      </c>
      <c r="Z118" s="21" t="s">
        <v>51</v>
      </c>
      <c r="AA118" s="21" t="s">
        <v>51</v>
      </c>
      <c r="AB118" s="21" t="s">
        <v>51</v>
      </c>
      <c r="AC118" s="16">
        <v>229</v>
      </c>
      <c r="AD118" s="16">
        <v>916</v>
      </c>
      <c r="AE118" s="16">
        <v>916</v>
      </c>
      <c r="AF118" s="16" t="s">
        <v>598</v>
      </c>
      <c r="AG118" s="16" t="s">
        <v>599</v>
      </c>
      <c r="AH118" s="13"/>
    </row>
    <row r="119" s="1" customFormat="1" ht="48" spans="1:34">
      <c r="A119" s="42"/>
      <c r="B119" s="14" t="s">
        <v>600</v>
      </c>
      <c r="C119" s="14" t="s">
        <v>601</v>
      </c>
      <c r="D119" s="14" t="s">
        <v>446</v>
      </c>
      <c r="E119" s="14" t="s">
        <v>338</v>
      </c>
      <c r="F119" s="14">
        <v>2023</v>
      </c>
      <c r="G119" s="14" t="s">
        <v>118</v>
      </c>
      <c r="H119" s="14" t="s">
        <v>119</v>
      </c>
      <c r="I119" s="14" t="s">
        <v>120</v>
      </c>
      <c r="J119" s="21">
        <v>38</v>
      </c>
      <c r="K119" s="22">
        <f t="shared" si="15"/>
        <v>38</v>
      </c>
      <c r="L119" s="21">
        <v>38</v>
      </c>
      <c r="M119" s="22"/>
      <c r="N119" s="22"/>
      <c r="O119" s="22"/>
      <c r="P119" s="22"/>
      <c r="Q119" s="33">
        <f t="shared" si="16"/>
        <v>0</v>
      </c>
      <c r="R119" s="33"/>
      <c r="S119" s="33"/>
      <c r="T119" s="33"/>
      <c r="U119" s="33"/>
      <c r="V119" s="33"/>
      <c r="W119" s="33"/>
      <c r="X119" s="14" t="s">
        <v>49</v>
      </c>
      <c r="Y119" s="21" t="s">
        <v>50</v>
      </c>
      <c r="Z119" s="21" t="s">
        <v>51</v>
      </c>
      <c r="AA119" s="21" t="s">
        <v>51</v>
      </c>
      <c r="AB119" s="21" t="s">
        <v>51</v>
      </c>
      <c r="AC119" s="16">
        <v>388</v>
      </c>
      <c r="AD119" s="16">
        <v>1552</v>
      </c>
      <c r="AE119" s="16">
        <v>1552</v>
      </c>
      <c r="AF119" s="16" t="s">
        <v>339</v>
      </c>
      <c r="AG119" s="16" t="s">
        <v>602</v>
      </c>
      <c r="AH119" s="13"/>
    </row>
    <row r="120" s="1" customFormat="1" ht="36" spans="1:34">
      <c r="A120" s="42"/>
      <c r="B120" s="14" t="s">
        <v>603</v>
      </c>
      <c r="C120" s="14" t="s">
        <v>604</v>
      </c>
      <c r="D120" s="14" t="s">
        <v>446</v>
      </c>
      <c r="E120" s="14" t="s">
        <v>338</v>
      </c>
      <c r="F120" s="14">
        <v>2023</v>
      </c>
      <c r="G120" s="14" t="s">
        <v>118</v>
      </c>
      <c r="H120" s="14" t="s">
        <v>119</v>
      </c>
      <c r="I120" s="14" t="s">
        <v>120</v>
      </c>
      <c r="J120" s="21">
        <v>173</v>
      </c>
      <c r="K120" s="22">
        <f t="shared" si="15"/>
        <v>173</v>
      </c>
      <c r="L120" s="21">
        <v>173</v>
      </c>
      <c r="M120" s="22"/>
      <c r="N120" s="22"/>
      <c r="O120" s="22"/>
      <c r="P120" s="22"/>
      <c r="Q120" s="33">
        <f t="shared" si="16"/>
        <v>0</v>
      </c>
      <c r="R120" s="33"/>
      <c r="S120" s="33"/>
      <c r="T120" s="33"/>
      <c r="U120" s="33"/>
      <c r="V120" s="33"/>
      <c r="W120" s="33"/>
      <c r="X120" s="14" t="s">
        <v>49</v>
      </c>
      <c r="Y120" s="21" t="s">
        <v>50</v>
      </c>
      <c r="Z120" s="21" t="s">
        <v>51</v>
      </c>
      <c r="AA120" s="21" t="s">
        <v>51</v>
      </c>
      <c r="AB120" s="21" t="s">
        <v>51</v>
      </c>
      <c r="AC120" s="16">
        <v>1115</v>
      </c>
      <c r="AD120" s="16">
        <v>4460</v>
      </c>
      <c r="AE120" s="16">
        <v>4460</v>
      </c>
      <c r="AF120" s="16" t="s">
        <v>605</v>
      </c>
      <c r="AG120" s="16" t="s">
        <v>606</v>
      </c>
      <c r="AH120" s="13"/>
    </row>
    <row r="121" s="1" customFormat="1" ht="36" spans="1:34">
      <c r="A121" s="42"/>
      <c r="B121" s="14" t="s">
        <v>607</v>
      </c>
      <c r="C121" s="14" t="s">
        <v>608</v>
      </c>
      <c r="D121" s="14" t="s">
        <v>446</v>
      </c>
      <c r="E121" s="14"/>
      <c r="F121" s="14">
        <v>2023</v>
      </c>
      <c r="G121" s="14" t="s">
        <v>118</v>
      </c>
      <c r="H121" s="14" t="s">
        <v>119</v>
      </c>
      <c r="I121" s="14" t="s">
        <v>120</v>
      </c>
      <c r="J121" s="21">
        <v>50</v>
      </c>
      <c r="K121" s="22">
        <f t="shared" si="15"/>
        <v>50</v>
      </c>
      <c r="L121" s="21">
        <v>50</v>
      </c>
      <c r="M121" s="22"/>
      <c r="N121" s="22"/>
      <c r="O121" s="22"/>
      <c r="P121" s="22"/>
      <c r="Q121" s="33">
        <f t="shared" si="16"/>
        <v>0</v>
      </c>
      <c r="R121" s="33"/>
      <c r="S121" s="33"/>
      <c r="T121" s="33"/>
      <c r="U121" s="33"/>
      <c r="V121" s="33"/>
      <c r="W121" s="33"/>
      <c r="X121" s="14" t="s">
        <v>49</v>
      </c>
      <c r="Y121" s="21" t="s">
        <v>50</v>
      </c>
      <c r="Z121" s="21" t="s">
        <v>51</v>
      </c>
      <c r="AA121" s="21" t="s">
        <v>51</v>
      </c>
      <c r="AB121" s="21" t="s">
        <v>51</v>
      </c>
      <c r="AC121" s="16">
        <v>1040</v>
      </c>
      <c r="AD121" s="16">
        <v>4160</v>
      </c>
      <c r="AE121" s="16">
        <v>4160</v>
      </c>
      <c r="AF121" s="16" t="s">
        <v>605</v>
      </c>
      <c r="AG121" s="16" t="s">
        <v>609</v>
      </c>
      <c r="AH121" s="13"/>
    </row>
    <row r="122" s="1" customFormat="1" ht="36" spans="1:34">
      <c r="A122" s="42"/>
      <c r="B122" s="14" t="s">
        <v>610</v>
      </c>
      <c r="C122" s="14" t="s">
        <v>611</v>
      </c>
      <c r="D122" s="14" t="s">
        <v>446</v>
      </c>
      <c r="E122" s="14" t="s">
        <v>338</v>
      </c>
      <c r="F122" s="14">
        <v>2023</v>
      </c>
      <c r="G122" s="14" t="s">
        <v>118</v>
      </c>
      <c r="H122" s="14" t="s">
        <v>119</v>
      </c>
      <c r="I122" s="14" t="s">
        <v>120</v>
      </c>
      <c r="J122" s="21">
        <v>110</v>
      </c>
      <c r="K122" s="22">
        <f t="shared" si="15"/>
        <v>110</v>
      </c>
      <c r="L122" s="21">
        <v>110</v>
      </c>
      <c r="M122" s="22"/>
      <c r="N122" s="22"/>
      <c r="O122" s="22"/>
      <c r="P122" s="22"/>
      <c r="Q122" s="33">
        <f t="shared" si="16"/>
        <v>0</v>
      </c>
      <c r="R122" s="33"/>
      <c r="S122" s="33"/>
      <c r="T122" s="33"/>
      <c r="U122" s="33"/>
      <c r="V122" s="33"/>
      <c r="W122" s="33"/>
      <c r="X122" s="14" t="s">
        <v>49</v>
      </c>
      <c r="Y122" s="21" t="s">
        <v>50</v>
      </c>
      <c r="Z122" s="21" t="s">
        <v>51</v>
      </c>
      <c r="AA122" s="21" t="s">
        <v>51</v>
      </c>
      <c r="AB122" s="21" t="s">
        <v>51</v>
      </c>
      <c r="AC122" s="16">
        <v>1069</v>
      </c>
      <c r="AD122" s="16">
        <v>4276</v>
      </c>
      <c r="AE122" s="16">
        <v>4276</v>
      </c>
      <c r="AF122" s="16" t="s">
        <v>612</v>
      </c>
      <c r="AG122" s="16" t="s">
        <v>613</v>
      </c>
      <c r="AH122" s="13"/>
    </row>
    <row r="123" s="1" customFormat="1" ht="36" spans="1:34">
      <c r="A123" s="42"/>
      <c r="B123" s="14" t="s">
        <v>614</v>
      </c>
      <c r="C123" s="14" t="s">
        <v>615</v>
      </c>
      <c r="D123" s="14" t="s">
        <v>446</v>
      </c>
      <c r="E123" s="14" t="s">
        <v>338</v>
      </c>
      <c r="F123" s="14">
        <v>2023</v>
      </c>
      <c r="G123" s="14" t="s">
        <v>118</v>
      </c>
      <c r="H123" s="14" t="s">
        <v>119</v>
      </c>
      <c r="I123" s="14" t="s">
        <v>120</v>
      </c>
      <c r="J123" s="21">
        <v>340</v>
      </c>
      <c r="K123" s="22">
        <f t="shared" si="15"/>
        <v>340</v>
      </c>
      <c r="L123" s="21">
        <v>340</v>
      </c>
      <c r="M123" s="22"/>
      <c r="N123" s="22"/>
      <c r="O123" s="22"/>
      <c r="P123" s="22"/>
      <c r="Q123" s="33">
        <f t="shared" si="16"/>
        <v>0</v>
      </c>
      <c r="R123" s="33"/>
      <c r="S123" s="33"/>
      <c r="T123" s="33"/>
      <c r="U123" s="33"/>
      <c r="V123" s="33"/>
      <c r="W123" s="33"/>
      <c r="X123" s="14" t="s">
        <v>49</v>
      </c>
      <c r="Y123" s="21" t="s">
        <v>50</v>
      </c>
      <c r="Z123" s="21" t="s">
        <v>51</v>
      </c>
      <c r="AA123" s="21" t="s">
        <v>51</v>
      </c>
      <c r="AB123" s="21" t="s">
        <v>51</v>
      </c>
      <c r="AC123" s="16">
        <v>1020</v>
      </c>
      <c r="AD123" s="16">
        <v>3060</v>
      </c>
      <c r="AE123" s="16">
        <v>3060</v>
      </c>
      <c r="AF123" s="16" t="s">
        <v>616</v>
      </c>
      <c r="AG123" s="16" t="s">
        <v>617</v>
      </c>
      <c r="AH123" s="13"/>
    </row>
    <row r="124" s="1" customFormat="1" ht="36" spans="1:34">
      <c r="A124" s="42"/>
      <c r="B124" s="14" t="s">
        <v>618</v>
      </c>
      <c r="C124" s="14" t="s">
        <v>619</v>
      </c>
      <c r="D124" s="14" t="s">
        <v>446</v>
      </c>
      <c r="E124" s="14" t="s">
        <v>338</v>
      </c>
      <c r="F124" s="14">
        <v>2023</v>
      </c>
      <c r="G124" s="14" t="s">
        <v>118</v>
      </c>
      <c r="H124" s="14" t="s">
        <v>119</v>
      </c>
      <c r="I124" s="14" t="s">
        <v>120</v>
      </c>
      <c r="J124" s="21">
        <v>25</v>
      </c>
      <c r="K124" s="22">
        <f t="shared" si="15"/>
        <v>25</v>
      </c>
      <c r="L124" s="21">
        <v>25</v>
      </c>
      <c r="M124" s="22"/>
      <c r="N124" s="22"/>
      <c r="O124" s="22"/>
      <c r="P124" s="22"/>
      <c r="Q124" s="33">
        <f t="shared" si="16"/>
        <v>0</v>
      </c>
      <c r="R124" s="33"/>
      <c r="S124" s="33"/>
      <c r="T124" s="33"/>
      <c r="U124" s="33"/>
      <c r="V124" s="33"/>
      <c r="W124" s="33"/>
      <c r="X124" s="14" t="s">
        <v>49</v>
      </c>
      <c r="Y124" s="21" t="s">
        <v>50</v>
      </c>
      <c r="Z124" s="21" t="s">
        <v>51</v>
      </c>
      <c r="AA124" s="21" t="s">
        <v>51</v>
      </c>
      <c r="AB124" s="21" t="s">
        <v>51</v>
      </c>
      <c r="AC124" s="16">
        <v>170</v>
      </c>
      <c r="AD124" s="16">
        <v>680</v>
      </c>
      <c r="AE124" s="16">
        <v>680</v>
      </c>
      <c r="AF124" s="16" t="s">
        <v>612</v>
      </c>
      <c r="AG124" s="16" t="s">
        <v>620</v>
      </c>
      <c r="AH124" s="13"/>
    </row>
    <row r="125" s="1" customFormat="1" ht="36" spans="1:34">
      <c r="A125" s="42"/>
      <c r="B125" s="14" t="s">
        <v>621</v>
      </c>
      <c r="C125" s="14" t="s">
        <v>622</v>
      </c>
      <c r="D125" s="14" t="s">
        <v>446</v>
      </c>
      <c r="E125" s="14" t="s">
        <v>338</v>
      </c>
      <c r="F125" s="14">
        <v>2023</v>
      </c>
      <c r="G125" s="14" t="s">
        <v>118</v>
      </c>
      <c r="H125" s="14" t="s">
        <v>119</v>
      </c>
      <c r="I125" s="14" t="s">
        <v>120</v>
      </c>
      <c r="J125" s="21">
        <v>100</v>
      </c>
      <c r="K125" s="22">
        <f t="shared" si="15"/>
        <v>100</v>
      </c>
      <c r="L125" s="21">
        <v>100</v>
      </c>
      <c r="M125" s="22"/>
      <c r="N125" s="22"/>
      <c r="O125" s="22"/>
      <c r="P125" s="22"/>
      <c r="Q125" s="33">
        <f t="shared" si="16"/>
        <v>0</v>
      </c>
      <c r="R125" s="33"/>
      <c r="S125" s="33"/>
      <c r="T125" s="33"/>
      <c r="U125" s="33"/>
      <c r="V125" s="33"/>
      <c r="W125" s="33"/>
      <c r="X125" s="14" t="s">
        <v>49</v>
      </c>
      <c r="Y125" s="21" t="s">
        <v>50</v>
      </c>
      <c r="Z125" s="21" t="s">
        <v>51</v>
      </c>
      <c r="AA125" s="21" t="s">
        <v>51</v>
      </c>
      <c r="AB125" s="21" t="s">
        <v>51</v>
      </c>
      <c r="AC125" s="16">
        <v>240</v>
      </c>
      <c r="AD125" s="16">
        <v>907</v>
      </c>
      <c r="AE125" s="16">
        <v>907</v>
      </c>
      <c r="AF125" s="16" t="s">
        <v>616</v>
      </c>
      <c r="AG125" s="16" t="s">
        <v>623</v>
      </c>
      <c r="AH125" s="13"/>
    </row>
    <row r="126" s="1" customFormat="1" ht="48" spans="1:34">
      <c r="A126" s="42"/>
      <c r="B126" s="14" t="s">
        <v>624</v>
      </c>
      <c r="C126" s="14" t="s">
        <v>625</v>
      </c>
      <c r="D126" s="14" t="s">
        <v>446</v>
      </c>
      <c r="E126" s="14" t="s">
        <v>338</v>
      </c>
      <c r="F126" s="14">
        <v>2023</v>
      </c>
      <c r="G126" s="14" t="s">
        <v>118</v>
      </c>
      <c r="H126" s="14" t="s">
        <v>119</v>
      </c>
      <c r="I126" s="14" t="s">
        <v>120</v>
      </c>
      <c r="J126" s="21">
        <v>609</v>
      </c>
      <c r="K126" s="22">
        <f t="shared" si="15"/>
        <v>0</v>
      </c>
      <c r="L126" s="21"/>
      <c r="M126" s="22"/>
      <c r="N126" s="22"/>
      <c r="O126" s="22"/>
      <c r="P126" s="22">
        <v>609</v>
      </c>
      <c r="Q126" s="33">
        <f t="shared" si="16"/>
        <v>0</v>
      </c>
      <c r="R126" s="33"/>
      <c r="S126" s="33"/>
      <c r="T126" s="33"/>
      <c r="U126" s="33"/>
      <c r="V126" s="33"/>
      <c r="W126" s="33"/>
      <c r="X126" s="14" t="s">
        <v>49</v>
      </c>
      <c r="Y126" s="21" t="s">
        <v>50</v>
      </c>
      <c r="Z126" s="21" t="s">
        <v>51</v>
      </c>
      <c r="AA126" s="21" t="s">
        <v>51</v>
      </c>
      <c r="AB126" s="21" t="s">
        <v>51</v>
      </c>
      <c r="AC126" s="16">
        <v>613</v>
      </c>
      <c r="AD126" s="16">
        <v>2452</v>
      </c>
      <c r="AE126" s="16">
        <v>2452</v>
      </c>
      <c r="AF126" s="16" t="s">
        <v>616</v>
      </c>
      <c r="AG126" s="16" t="s">
        <v>626</v>
      </c>
      <c r="AH126" s="13"/>
    </row>
    <row r="127" s="1" customFormat="1" ht="48" spans="1:34">
      <c r="A127" s="42"/>
      <c r="B127" s="14" t="s">
        <v>627</v>
      </c>
      <c r="C127" s="14" t="s">
        <v>628</v>
      </c>
      <c r="D127" s="14" t="s">
        <v>446</v>
      </c>
      <c r="E127" s="14" t="s">
        <v>338</v>
      </c>
      <c r="F127" s="14">
        <v>2023</v>
      </c>
      <c r="G127" s="14" t="s">
        <v>118</v>
      </c>
      <c r="H127" s="14" t="s">
        <v>119</v>
      </c>
      <c r="I127" s="14" t="s">
        <v>120</v>
      </c>
      <c r="J127" s="21">
        <v>237</v>
      </c>
      <c r="K127" s="22">
        <f t="shared" si="15"/>
        <v>237</v>
      </c>
      <c r="L127" s="21">
        <v>237</v>
      </c>
      <c r="M127" s="22"/>
      <c r="N127" s="22"/>
      <c r="O127" s="22"/>
      <c r="P127" s="22"/>
      <c r="Q127" s="33">
        <f t="shared" si="16"/>
        <v>0</v>
      </c>
      <c r="R127" s="33"/>
      <c r="S127" s="33"/>
      <c r="T127" s="33"/>
      <c r="U127" s="33"/>
      <c r="V127" s="33"/>
      <c r="W127" s="33"/>
      <c r="X127" s="14" t="s">
        <v>49</v>
      </c>
      <c r="Y127" s="21" t="s">
        <v>50</v>
      </c>
      <c r="Z127" s="21" t="s">
        <v>51</v>
      </c>
      <c r="AA127" s="21" t="s">
        <v>51</v>
      </c>
      <c r="AB127" s="21" t="s">
        <v>51</v>
      </c>
      <c r="AC127" s="16">
        <v>855</v>
      </c>
      <c r="AD127" s="16">
        <v>3420</v>
      </c>
      <c r="AE127" s="16">
        <v>3420</v>
      </c>
      <c r="AF127" s="16" t="s">
        <v>616</v>
      </c>
      <c r="AG127" s="16" t="s">
        <v>629</v>
      </c>
      <c r="AH127" s="13"/>
    </row>
    <row r="128" s="1" customFormat="1" ht="36" spans="1:34">
      <c r="A128" s="42"/>
      <c r="B128" s="14" t="s">
        <v>630</v>
      </c>
      <c r="C128" s="14" t="s">
        <v>631</v>
      </c>
      <c r="D128" s="14" t="s">
        <v>446</v>
      </c>
      <c r="E128" s="14" t="s">
        <v>338</v>
      </c>
      <c r="F128" s="14">
        <v>2023</v>
      </c>
      <c r="G128" s="14" t="s">
        <v>118</v>
      </c>
      <c r="H128" s="14" t="s">
        <v>119</v>
      </c>
      <c r="I128" s="14" t="s">
        <v>120</v>
      </c>
      <c r="J128" s="21">
        <v>260</v>
      </c>
      <c r="K128" s="22">
        <f t="shared" si="15"/>
        <v>260</v>
      </c>
      <c r="L128" s="21">
        <v>260</v>
      </c>
      <c r="M128" s="22"/>
      <c r="N128" s="22"/>
      <c r="O128" s="22"/>
      <c r="P128" s="22"/>
      <c r="Q128" s="33">
        <f t="shared" si="16"/>
        <v>0</v>
      </c>
      <c r="R128" s="33"/>
      <c r="S128" s="33"/>
      <c r="T128" s="33"/>
      <c r="U128" s="33"/>
      <c r="V128" s="33"/>
      <c r="W128" s="33"/>
      <c r="X128" s="14" t="s">
        <v>49</v>
      </c>
      <c r="Y128" s="21" t="s">
        <v>50</v>
      </c>
      <c r="Z128" s="21" t="s">
        <v>51</v>
      </c>
      <c r="AA128" s="21" t="s">
        <v>51</v>
      </c>
      <c r="AB128" s="21" t="s">
        <v>51</v>
      </c>
      <c r="AC128" s="16">
        <v>350</v>
      </c>
      <c r="AD128" s="16">
        <v>1400</v>
      </c>
      <c r="AE128" s="16">
        <v>1400</v>
      </c>
      <c r="AF128" s="16" t="s">
        <v>616</v>
      </c>
      <c r="AG128" s="16" t="s">
        <v>632</v>
      </c>
      <c r="AH128" s="13"/>
    </row>
    <row r="129" s="1" customFormat="1" ht="60" spans="1:34">
      <c r="A129" s="42"/>
      <c r="B129" s="14" t="s">
        <v>633</v>
      </c>
      <c r="C129" s="14" t="s">
        <v>634</v>
      </c>
      <c r="D129" s="14" t="s">
        <v>446</v>
      </c>
      <c r="E129" s="14" t="s">
        <v>338</v>
      </c>
      <c r="F129" s="14">
        <v>2023</v>
      </c>
      <c r="G129" s="14" t="s">
        <v>118</v>
      </c>
      <c r="H129" s="14" t="s">
        <v>119</v>
      </c>
      <c r="I129" s="14" t="s">
        <v>120</v>
      </c>
      <c r="J129" s="21">
        <v>100</v>
      </c>
      <c r="K129" s="22">
        <f t="shared" si="15"/>
        <v>100</v>
      </c>
      <c r="L129" s="21">
        <v>100</v>
      </c>
      <c r="M129" s="22"/>
      <c r="N129" s="22"/>
      <c r="O129" s="22"/>
      <c r="P129" s="22"/>
      <c r="Q129" s="33">
        <f t="shared" si="16"/>
        <v>0</v>
      </c>
      <c r="R129" s="33"/>
      <c r="S129" s="33"/>
      <c r="T129" s="33"/>
      <c r="U129" s="33"/>
      <c r="V129" s="33"/>
      <c r="W129" s="33"/>
      <c r="X129" s="14" t="s">
        <v>49</v>
      </c>
      <c r="Y129" s="21" t="s">
        <v>50</v>
      </c>
      <c r="Z129" s="21" t="s">
        <v>51</v>
      </c>
      <c r="AA129" s="21" t="s">
        <v>51</v>
      </c>
      <c r="AB129" s="21" t="s">
        <v>51</v>
      </c>
      <c r="AC129" s="16">
        <v>180</v>
      </c>
      <c r="AD129" s="16">
        <v>720</v>
      </c>
      <c r="AE129" s="16">
        <v>720</v>
      </c>
      <c r="AF129" s="16" t="s">
        <v>616</v>
      </c>
      <c r="AG129" s="16" t="s">
        <v>635</v>
      </c>
      <c r="AH129" s="13"/>
    </row>
    <row r="130" s="1" customFormat="1" ht="36" spans="1:34">
      <c r="A130" s="42"/>
      <c r="B130" s="14" t="s">
        <v>636</v>
      </c>
      <c r="C130" s="14" t="s">
        <v>637</v>
      </c>
      <c r="D130" s="14" t="s">
        <v>446</v>
      </c>
      <c r="E130" s="14" t="s">
        <v>338</v>
      </c>
      <c r="F130" s="14">
        <v>2023</v>
      </c>
      <c r="G130" s="14" t="s">
        <v>118</v>
      </c>
      <c r="H130" s="14" t="s">
        <v>119</v>
      </c>
      <c r="I130" s="14" t="s">
        <v>120</v>
      </c>
      <c r="J130" s="21">
        <v>108</v>
      </c>
      <c r="K130" s="22">
        <f t="shared" si="15"/>
        <v>108</v>
      </c>
      <c r="L130" s="21">
        <v>108</v>
      </c>
      <c r="M130" s="22"/>
      <c r="N130" s="22"/>
      <c r="O130" s="22"/>
      <c r="P130" s="22"/>
      <c r="Q130" s="33">
        <f t="shared" si="16"/>
        <v>0</v>
      </c>
      <c r="R130" s="33"/>
      <c r="S130" s="33"/>
      <c r="T130" s="33"/>
      <c r="U130" s="33"/>
      <c r="V130" s="33"/>
      <c r="W130" s="33"/>
      <c r="X130" s="14" t="s">
        <v>49</v>
      </c>
      <c r="Y130" s="21" t="s">
        <v>50</v>
      </c>
      <c r="Z130" s="21" t="s">
        <v>51</v>
      </c>
      <c r="AA130" s="21" t="s">
        <v>51</v>
      </c>
      <c r="AB130" s="21" t="s">
        <v>51</v>
      </c>
      <c r="AC130" s="16">
        <v>438</v>
      </c>
      <c r="AD130" s="16">
        <v>1752</v>
      </c>
      <c r="AE130" s="16">
        <v>1752</v>
      </c>
      <c r="AF130" s="16" t="s">
        <v>616</v>
      </c>
      <c r="AG130" s="16" t="s">
        <v>638</v>
      </c>
      <c r="AH130" s="13"/>
    </row>
    <row r="131" s="1" customFormat="1" ht="36" spans="1:34">
      <c r="A131" s="42"/>
      <c r="B131" s="14" t="s">
        <v>639</v>
      </c>
      <c r="C131" s="14" t="s">
        <v>640</v>
      </c>
      <c r="D131" s="14" t="s">
        <v>446</v>
      </c>
      <c r="E131" s="14" t="s">
        <v>338</v>
      </c>
      <c r="F131" s="14">
        <v>2023</v>
      </c>
      <c r="G131" s="14" t="s">
        <v>118</v>
      </c>
      <c r="H131" s="14" t="s">
        <v>119</v>
      </c>
      <c r="I131" s="14" t="s">
        <v>120</v>
      </c>
      <c r="J131" s="21">
        <v>8.5</v>
      </c>
      <c r="K131" s="22">
        <f t="shared" si="15"/>
        <v>8.5</v>
      </c>
      <c r="L131" s="21">
        <v>8.5</v>
      </c>
      <c r="M131" s="22"/>
      <c r="N131" s="22"/>
      <c r="O131" s="22"/>
      <c r="P131" s="22"/>
      <c r="Q131" s="33">
        <f t="shared" si="16"/>
        <v>0</v>
      </c>
      <c r="R131" s="33"/>
      <c r="S131" s="33"/>
      <c r="T131" s="33"/>
      <c r="U131" s="33"/>
      <c r="V131" s="33"/>
      <c r="W131" s="33"/>
      <c r="X131" s="14" t="s">
        <v>49</v>
      </c>
      <c r="Y131" s="21" t="s">
        <v>50</v>
      </c>
      <c r="Z131" s="21" t="s">
        <v>51</v>
      </c>
      <c r="AA131" s="21" t="s">
        <v>51</v>
      </c>
      <c r="AB131" s="21" t="s">
        <v>51</v>
      </c>
      <c r="AC131" s="16">
        <v>180</v>
      </c>
      <c r="AD131" s="16">
        <v>720</v>
      </c>
      <c r="AE131" s="16">
        <v>720</v>
      </c>
      <c r="AF131" s="16" t="s">
        <v>616</v>
      </c>
      <c r="AG131" s="16" t="s">
        <v>635</v>
      </c>
      <c r="AH131" s="13"/>
    </row>
    <row r="132" s="1" customFormat="1" ht="48" spans="1:34">
      <c r="A132" s="42"/>
      <c r="B132" s="14" t="s">
        <v>641</v>
      </c>
      <c r="C132" s="14" t="s">
        <v>642</v>
      </c>
      <c r="D132" s="40" t="s">
        <v>446</v>
      </c>
      <c r="E132" s="40" t="s">
        <v>338</v>
      </c>
      <c r="F132" s="14">
        <v>2023</v>
      </c>
      <c r="G132" s="14" t="s">
        <v>118</v>
      </c>
      <c r="H132" s="14" t="s">
        <v>119</v>
      </c>
      <c r="I132" s="14" t="s">
        <v>120</v>
      </c>
      <c r="J132" s="23">
        <v>7</v>
      </c>
      <c r="K132" s="22">
        <f t="shared" si="15"/>
        <v>7</v>
      </c>
      <c r="L132" s="23">
        <v>7</v>
      </c>
      <c r="M132" s="22"/>
      <c r="N132" s="22"/>
      <c r="O132" s="22"/>
      <c r="P132" s="22"/>
      <c r="Q132" s="33">
        <f t="shared" si="16"/>
        <v>0</v>
      </c>
      <c r="R132" s="33"/>
      <c r="S132" s="33"/>
      <c r="T132" s="33"/>
      <c r="U132" s="33"/>
      <c r="V132" s="33"/>
      <c r="W132" s="33"/>
      <c r="X132" s="14" t="s">
        <v>49</v>
      </c>
      <c r="Y132" s="21" t="s">
        <v>50</v>
      </c>
      <c r="Z132" s="21" t="s">
        <v>51</v>
      </c>
      <c r="AA132" s="21" t="s">
        <v>51</v>
      </c>
      <c r="AB132" s="21" t="s">
        <v>51</v>
      </c>
      <c r="AC132" s="40">
        <v>23</v>
      </c>
      <c r="AD132" s="40">
        <v>92</v>
      </c>
      <c r="AE132" s="40">
        <v>92</v>
      </c>
      <c r="AF132" s="16" t="s">
        <v>616</v>
      </c>
      <c r="AG132" s="16" t="s">
        <v>643</v>
      </c>
      <c r="AH132" s="13"/>
    </row>
    <row r="133" s="1" customFormat="1" ht="36" spans="1:34">
      <c r="A133" s="42"/>
      <c r="B133" s="14" t="s">
        <v>644</v>
      </c>
      <c r="C133" s="14" t="s">
        <v>645</v>
      </c>
      <c r="D133" s="14" t="s">
        <v>446</v>
      </c>
      <c r="E133" s="40" t="s">
        <v>338</v>
      </c>
      <c r="F133" s="14">
        <v>2023</v>
      </c>
      <c r="G133" s="14" t="s">
        <v>118</v>
      </c>
      <c r="H133" s="14" t="s">
        <v>119</v>
      </c>
      <c r="I133" s="14" t="s">
        <v>120</v>
      </c>
      <c r="J133" s="23">
        <v>25</v>
      </c>
      <c r="K133" s="22">
        <f t="shared" si="15"/>
        <v>25</v>
      </c>
      <c r="L133" s="23">
        <v>25</v>
      </c>
      <c r="M133" s="22"/>
      <c r="N133" s="22"/>
      <c r="O133" s="22"/>
      <c r="P133" s="22"/>
      <c r="Q133" s="33">
        <f t="shared" si="16"/>
        <v>0</v>
      </c>
      <c r="R133" s="33"/>
      <c r="S133" s="33"/>
      <c r="T133" s="33"/>
      <c r="U133" s="33"/>
      <c r="V133" s="33"/>
      <c r="W133" s="33"/>
      <c r="X133" s="14" t="s">
        <v>49</v>
      </c>
      <c r="Y133" s="21" t="s">
        <v>50</v>
      </c>
      <c r="Z133" s="21" t="s">
        <v>51</v>
      </c>
      <c r="AA133" s="21" t="s">
        <v>51</v>
      </c>
      <c r="AB133" s="21" t="s">
        <v>51</v>
      </c>
      <c r="AC133" s="40">
        <v>83</v>
      </c>
      <c r="AD133" s="40">
        <v>332</v>
      </c>
      <c r="AE133" s="40">
        <v>332</v>
      </c>
      <c r="AF133" s="16" t="s">
        <v>616</v>
      </c>
      <c r="AG133" s="16" t="s">
        <v>646</v>
      </c>
      <c r="AH133" s="13"/>
    </row>
    <row r="134" s="1" customFormat="1" ht="48" spans="1:34">
      <c r="A134" s="42"/>
      <c r="B134" s="14" t="s">
        <v>647</v>
      </c>
      <c r="C134" s="14" t="s">
        <v>648</v>
      </c>
      <c r="D134" s="14" t="s">
        <v>446</v>
      </c>
      <c r="E134" s="14" t="s">
        <v>338</v>
      </c>
      <c r="F134" s="14">
        <v>2023</v>
      </c>
      <c r="G134" s="14" t="s">
        <v>118</v>
      </c>
      <c r="H134" s="14" t="s">
        <v>119</v>
      </c>
      <c r="I134" s="14" t="s">
        <v>120</v>
      </c>
      <c r="J134" s="21">
        <v>596</v>
      </c>
      <c r="K134" s="22">
        <f t="shared" si="15"/>
        <v>0</v>
      </c>
      <c r="L134" s="21"/>
      <c r="M134" s="22"/>
      <c r="N134" s="22"/>
      <c r="O134" s="22"/>
      <c r="P134" s="22">
        <v>596</v>
      </c>
      <c r="Q134" s="33">
        <f t="shared" si="16"/>
        <v>0</v>
      </c>
      <c r="R134" s="33"/>
      <c r="S134" s="33"/>
      <c r="T134" s="33"/>
      <c r="U134" s="33"/>
      <c r="V134" s="33"/>
      <c r="W134" s="33"/>
      <c r="X134" s="14" t="s">
        <v>49</v>
      </c>
      <c r="Y134" s="21" t="s">
        <v>50</v>
      </c>
      <c r="Z134" s="21" t="s">
        <v>51</v>
      </c>
      <c r="AA134" s="21" t="s">
        <v>51</v>
      </c>
      <c r="AB134" s="21" t="s">
        <v>51</v>
      </c>
      <c r="AC134" s="16">
        <v>398</v>
      </c>
      <c r="AD134" s="16">
        <v>1592</v>
      </c>
      <c r="AE134" s="16">
        <v>1592</v>
      </c>
      <c r="AF134" s="16" t="s">
        <v>649</v>
      </c>
      <c r="AG134" s="16" t="s">
        <v>650</v>
      </c>
      <c r="AH134" s="13"/>
    </row>
    <row r="135" s="1" customFormat="1" ht="60" spans="1:34">
      <c r="A135" s="42"/>
      <c r="B135" s="14" t="s">
        <v>651</v>
      </c>
      <c r="C135" s="14" t="s">
        <v>652</v>
      </c>
      <c r="D135" s="14" t="s">
        <v>446</v>
      </c>
      <c r="E135" s="14" t="s">
        <v>338</v>
      </c>
      <c r="F135" s="14">
        <v>2023</v>
      </c>
      <c r="G135" s="14" t="s">
        <v>118</v>
      </c>
      <c r="H135" s="14" t="s">
        <v>119</v>
      </c>
      <c r="I135" s="14" t="s">
        <v>120</v>
      </c>
      <c r="J135" s="21">
        <v>323</v>
      </c>
      <c r="K135" s="22">
        <f t="shared" si="15"/>
        <v>323</v>
      </c>
      <c r="L135" s="21">
        <v>323</v>
      </c>
      <c r="M135" s="22"/>
      <c r="N135" s="22"/>
      <c r="O135" s="22"/>
      <c r="P135" s="22"/>
      <c r="Q135" s="33">
        <f t="shared" si="16"/>
        <v>0</v>
      </c>
      <c r="R135" s="33"/>
      <c r="S135" s="33"/>
      <c r="T135" s="33"/>
      <c r="U135" s="33"/>
      <c r="V135" s="33"/>
      <c r="W135" s="33"/>
      <c r="X135" s="14" t="s">
        <v>49</v>
      </c>
      <c r="Y135" s="21" t="s">
        <v>50</v>
      </c>
      <c r="Z135" s="21" t="s">
        <v>51</v>
      </c>
      <c r="AA135" s="21" t="s">
        <v>51</v>
      </c>
      <c r="AB135" s="21" t="s">
        <v>51</v>
      </c>
      <c r="AC135" s="16">
        <v>781</v>
      </c>
      <c r="AD135" s="16">
        <v>3124</v>
      </c>
      <c r="AE135" s="16">
        <v>3124</v>
      </c>
      <c r="AF135" s="16" t="s">
        <v>339</v>
      </c>
      <c r="AG135" s="16" t="s">
        <v>653</v>
      </c>
      <c r="AH135" s="13"/>
    </row>
    <row r="136" s="1" customFormat="1" ht="72" spans="1:34">
      <c r="A136" s="42"/>
      <c r="B136" s="14" t="s">
        <v>654</v>
      </c>
      <c r="C136" s="14" t="s">
        <v>655</v>
      </c>
      <c r="D136" s="14" t="s">
        <v>446</v>
      </c>
      <c r="E136" s="14" t="s">
        <v>338</v>
      </c>
      <c r="F136" s="14">
        <v>2023</v>
      </c>
      <c r="G136" s="14" t="s">
        <v>118</v>
      </c>
      <c r="H136" s="14" t="s">
        <v>119</v>
      </c>
      <c r="I136" s="14" t="s">
        <v>120</v>
      </c>
      <c r="J136" s="21">
        <v>190</v>
      </c>
      <c r="K136" s="22">
        <f t="shared" si="15"/>
        <v>190</v>
      </c>
      <c r="L136" s="21">
        <v>190</v>
      </c>
      <c r="M136" s="22"/>
      <c r="N136" s="22"/>
      <c r="O136" s="22"/>
      <c r="P136" s="22"/>
      <c r="Q136" s="33">
        <f t="shared" si="16"/>
        <v>0</v>
      </c>
      <c r="R136" s="33"/>
      <c r="S136" s="33"/>
      <c r="T136" s="33"/>
      <c r="U136" s="33"/>
      <c r="V136" s="33"/>
      <c r="W136" s="33"/>
      <c r="X136" s="14" t="s">
        <v>49</v>
      </c>
      <c r="Y136" s="21" t="s">
        <v>50</v>
      </c>
      <c r="Z136" s="21" t="s">
        <v>51</v>
      </c>
      <c r="AA136" s="21" t="s">
        <v>51</v>
      </c>
      <c r="AB136" s="21" t="s">
        <v>51</v>
      </c>
      <c r="AC136" s="16">
        <v>262</v>
      </c>
      <c r="AD136" s="16">
        <v>1048</v>
      </c>
      <c r="AE136" s="16">
        <v>1048</v>
      </c>
      <c r="AF136" s="16" t="s">
        <v>656</v>
      </c>
      <c r="AG136" s="16" t="s">
        <v>657</v>
      </c>
      <c r="AH136" s="13"/>
    </row>
    <row r="137" s="1" customFormat="1" ht="36" spans="1:34">
      <c r="A137" s="42"/>
      <c r="B137" s="14" t="s">
        <v>658</v>
      </c>
      <c r="C137" s="14" t="s">
        <v>659</v>
      </c>
      <c r="D137" s="14" t="s">
        <v>446</v>
      </c>
      <c r="E137" s="14" t="s">
        <v>338</v>
      </c>
      <c r="F137" s="14">
        <v>2023</v>
      </c>
      <c r="G137" s="14" t="s">
        <v>118</v>
      </c>
      <c r="H137" s="14" t="s">
        <v>119</v>
      </c>
      <c r="I137" s="14" t="s">
        <v>120</v>
      </c>
      <c r="J137" s="21">
        <v>15</v>
      </c>
      <c r="K137" s="22">
        <f t="shared" si="15"/>
        <v>15</v>
      </c>
      <c r="L137" s="21">
        <v>15</v>
      </c>
      <c r="M137" s="22"/>
      <c r="N137" s="22"/>
      <c r="O137" s="22"/>
      <c r="P137" s="22"/>
      <c r="Q137" s="33">
        <f t="shared" si="16"/>
        <v>0</v>
      </c>
      <c r="R137" s="33"/>
      <c r="S137" s="33"/>
      <c r="T137" s="33"/>
      <c r="U137" s="33"/>
      <c r="V137" s="33"/>
      <c r="W137" s="33"/>
      <c r="X137" s="14" t="s">
        <v>49</v>
      </c>
      <c r="Y137" s="21" t="s">
        <v>50</v>
      </c>
      <c r="Z137" s="21" t="s">
        <v>51</v>
      </c>
      <c r="AA137" s="21" t="s">
        <v>51</v>
      </c>
      <c r="AB137" s="21" t="s">
        <v>51</v>
      </c>
      <c r="AC137" s="16">
        <v>34</v>
      </c>
      <c r="AD137" s="16">
        <v>136</v>
      </c>
      <c r="AE137" s="16">
        <v>136</v>
      </c>
      <c r="AF137" s="16" t="s">
        <v>616</v>
      </c>
      <c r="AG137" s="16" t="s">
        <v>660</v>
      </c>
      <c r="AH137" s="13"/>
    </row>
    <row r="138" s="1" customFormat="1" ht="36" spans="1:34">
      <c r="A138" s="42"/>
      <c r="B138" s="14" t="s">
        <v>661</v>
      </c>
      <c r="C138" s="14" t="s">
        <v>662</v>
      </c>
      <c r="D138" s="14" t="s">
        <v>446</v>
      </c>
      <c r="E138" s="14" t="s">
        <v>338</v>
      </c>
      <c r="F138" s="14">
        <v>2023</v>
      </c>
      <c r="G138" s="14" t="s">
        <v>118</v>
      </c>
      <c r="H138" s="14" t="s">
        <v>119</v>
      </c>
      <c r="I138" s="14" t="s">
        <v>120</v>
      </c>
      <c r="J138" s="21">
        <v>58</v>
      </c>
      <c r="K138" s="22">
        <f t="shared" si="15"/>
        <v>58</v>
      </c>
      <c r="L138" s="21">
        <v>58</v>
      </c>
      <c r="M138" s="22"/>
      <c r="N138" s="22"/>
      <c r="O138" s="22"/>
      <c r="P138" s="22"/>
      <c r="Q138" s="33">
        <f t="shared" si="16"/>
        <v>0</v>
      </c>
      <c r="R138" s="33"/>
      <c r="S138" s="33"/>
      <c r="T138" s="33"/>
      <c r="U138" s="33"/>
      <c r="V138" s="33"/>
      <c r="W138" s="33"/>
      <c r="X138" s="14" t="s">
        <v>49</v>
      </c>
      <c r="Y138" s="21" t="s">
        <v>50</v>
      </c>
      <c r="Z138" s="21" t="s">
        <v>51</v>
      </c>
      <c r="AA138" s="21" t="s">
        <v>51</v>
      </c>
      <c r="AB138" s="21" t="s">
        <v>51</v>
      </c>
      <c r="AC138" s="16">
        <v>38</v>
      </c>
      <c r="AD138" s="16">
        <v>152</v>
      </c>
      <c r="AE138" s="16">
        <v>152</v>
      </c>
      <c r="AF138" s="16" t="s">
        <v>616</v>
      </c>
      <c r="AG138" s="16" t="s">
        <v>663</v>
      </c>
      <c r="AH138" s="13"/>
    </row>
    <row r="139" s="1" customFormat="1" ht="48" spans="1:34">
      <c r="A139" s="42"/>
      <c r="B139" s="14" t="s">
        <v>664</v>
      </c>
      <c r="C139" s="14" t="s">
        <v>665</v>
      </c>
      <c r="D139" s="14" t="s">
        <v>446</v>
      </c>
      <c r="E139" s="14" t="s">
        <v>338</v>
      </c>
      <c r="F139" s="14">
        <v>2023</v>
      </c>
      <c r="G139" s="14" t="s">
        <v>118</v>
      </c>
      <c r="H139" s="14" t="s">
        <v>119</v>
      </c>
      <c r="I139" s="14" t="s">
        <v>120</v>
      </c>
      <c r="J139" s="21">
        <v>180</v>
      </c>
      <c r="K139" s="22">
        <f t="shared" si="15"/>
        <v>180</v>
      </c>
      <c r="L139" s="21">
        <v>180</v>
      </c>
      <c r="M139" s="22"/>
      <c r="N139" s="22"/>
      <c r="O139" s="22"/>
      <c r="P139" s="22"/>
      <c r="Q139" s="33">
        <f t="shared" si="16"/>
        <v>0</v>
      </c>
      <c r="R139" s="33"/>
      <c r="S139" s="33"/>
      <c r="T139" s="33"/>
      <c r="U139" s="33"/>
      <c r="V139" s="33"/>
      <c r="W139" s="33"/>
      <c r="X139" s="14" t="s">
        <v>49</v>
      </c>
      <c r="Y139" s="21" t="s">
        <v>50</v>
      </c>
      <c r="Z139" s="21" t="s">
        <v>51</v>
      </c>
      <c r="AA139" s="21" t="s">
        <v>51</v>
      </c>
      <c r="AB139" s="21" t="s">
        <v>51</v>
      </c>
      <c r="AC139" s="16">
        <v>109</v>
      </c>
      <c r="AD139" s="16">
        <v>436</v>
      </c>
      <c r="AE139" s="16">
        <v>436</v>
      </c>
      <c r="AF139" s="16" t="s">
        <v>616</v>
      </c>
      <c r="AG139" s="16" t="s">
        <v>666</v>
      </c>
      <c r="AH139" s="13"/>
    </row>
    <row r="140" s="1" customFormat="1" ht="72" spans="1:34">
      <c r="A140" s="42"/>
      <c r="B140" s="14" t="s">
        <v>667</v>
      </c>
      <c r="C140" s="14" t="s">
        <v>668</v>
      </c>
      <c r="D140" s="14" t="s">
        <v>446</v>
      </c>
      <c r="E140" s="14" t="s">
        <v>338</v>
      </c>
      <c r="F140" s="14">
        <v>2023</v>
      </c>
      <c r="G140" s="14" t="s">
        <v>118</v>
      </c>
      <c r="H140" s="14" t="s">
        <v>119</v>
      </c>
      <c r="I140" s="14" t="s">
        <v>120</v>
      </c>
      <c r="J140" s="21">
        <v>141</v>
      </c>
      <c r="K140" s="22">
        <f t="shared" si="15"/>
        <v>141</v>
      </c>
      <c r="L140" s="21">
        <v>141</v>
      </c>
      <c r="M140" s="22"/>
      <c r="N140" s="22"/>
      <c r="O140" s="22"/>
      <c r="P140" s="22"/>
      <c r="Q140" s="33">
        <f t="shared" si="16"/>
        <v>0</v>
      </c>
      <c r="R140" s="33"/>
      <c r="S140" s="33"/>
      <c r="T140" s="33"/>
      <c r="U140" s="33"/>
      <c r="V140" s="33"/>
      <c r="W140" s="33"/>
      <c r="X140" s="14" t="s">
        <v>49</v>
      </c>
      <c r="Y140" s="21" t="s">
        <v>50</v>
      </c>
      <c r="Z140" s="21" t="s">
        <v>51</v>
      </c>
      <c r="AA140" s="21" t="s">
        <v>51</v>
      </c>
      <c r="AB140" s="21" t="s">
        <v>51</v>
      </c>
      <c r="AC140" s="16">
        <v>289</v>
      </c>
      <c r="AD140" s="16">
        <v>1156</v>
      </c>
      <c r="AE140" s="16">
        <v>1156</v>
      </c>
      <c r="AF140" s="16" t="s">
        <v>616</v>
      </c>
      <c r="AG140" s="16" t="s">
        <v>669</v>
      </c>
      <c r="AH140" s="13"/>
    </row>
    <row r="141" s="1" customFormat="1" ht="36" spans="1:34">
      <c r="A141" s="42"/>
      <c r="B141" s="14" t="s">
        <v>670</v>
      </c>
      <c r="C141" s="14" t="s">
        <v>671</v>
      </c>
      <c r="D141" s="14" t="s">
        <v>446</v>
      </c>
      <c r="E141" s="14" t="s">
        <v>338</v>
      </c>
      <c r="F141" s="14">
        <v>2023</v>
      </c>
      <c r="G141" s="14" t="s">
        <v>118</v>
      </c>
      <c r="H141" s="14" t="s">
        <v>119</v>
      </c>
      <c r="I141" s="14" t="s">
        <v>120</v>
      </c>
      <c r="J141" s="21">
        <v>290</v>
      </c>
      <c r="K141" s="22">
        <f t="shared" si="15"/>
        <v>290</v>
      </c>
      <c r="L141" s="21">
        <v>290</v>
      </c>
      <c r="M141" s="22"/>
      <c r="N141" s="22"/>
      <c r="O141" s="22"/>
      <c r="P141" s="22"/>
      <c r="Q141" s="33">
        <f t="shared" si="16"/>
        <v>0</v>
      </c>
      <c r="R141" s="33"/>
      <c r="S141" s="33"/>
      <c r="T141" s="33"/>
      <c r="U141" s="33"/>
      <c r="V141" s="33"/>
      <c r="W141" s="33"/>
      <c r="X141" s="14" t="s">
        <v>49</v>
      </c>
      <c r="Y141" s="21" t="s">
        <v>50</v>
      </c>
      <c r="Z141" s="21" t="s">
        <v>51</v>
      </c>
      <c r="AA141" s="21" t="s">
        <v>51</v>
      </c>
      <c r="AB141" s="21" t="s">
        <v>51</v>
      </c>
      <c r="AC141" s="16">
        <v>70</v>
      </c>
      <c r="AD141" s="16">
        <v>280</v>
      </c>
      <c r="AE141" s="16">
        <v>280</v>
      </c>
      <c r="AF141" s="16" t="s">
        <v>616</v>
      </c>
      <c r="AG141" s="16" t="s">
        <v>672</v>
      </c>
      <c r="AH141" s="13"/>
    </row>
    <row r="142" s="1" customFormat="1" ht="36" spans="1:34">
      <c r="A142" s="42"/>
      <c r="B142" s="14" t="s">
        <v>673</v>
      </c>
      <c r="C142" s="14" t="s">
        <v>674</v>
      </c>
      <c r="D142" s="14" t="s">
        <v>446</v>
      </c>
      <c r="E142" s="14" t="s">
        <v>338</v>
      </c>
      <c r="F142" s="14">
        <v>2023</v>
      </c>
      <c r="G142" s="14" t="s">
        <v>118</v>
      </c>
      <c r="H142" s="14" t="s">
        <v>119</v>
      </c>
      <c r="I142" s="14" t="s">
        <v>120</v>
      </c>
      <c r="J142" s="21">
        <v>51</v>
      </c>
      <c r="K142" s="22">
        <f t="shared" si="15"/>
        <v>51</v>
      </c>
      <c r="L142" s="21">
        <v>51</v>
      </c>
      <c r="M142" s="22"/>
      <c r="N142" s="22"/>
      <c r="O142" s="22"/>
      <c r="P142" s="22"/>
      <c r="Q142" s="33">
        <f t="shared" si="16"/>
        <v>0</v>
      </c>
      <c r="R142" s="33"/>
      <c r="S142" s="33"/>
      <c r="T142" s="33"/>
      <c r="U142" s="33"/>
      <c r="V142" s="33"/>
      <c r="W142" s="33"/>
      <c r="X142" s="14" t="s">
        <v>49</v>
      </c>
      <c r="Y142" s="21" t="s">
        <v>50</v>
      </c>
      <c r="Z142" s="21" t="s">
        <v>51</v>
      </c>
      <c r="AA142" s="21" t="s">
        <v>51</v>
      </c>
      <c r="AB142" s="21" t="s">
        <v>51</v>
      </c>
      <c r="AC142" s="16">
        <v>62</v>
      </c>
      <c r="AD142" s="16">
        <v>248</v>
      </c>
      <c r="AE142" s="16">
        <v>248</v>
      </c>
      <c r="AF142" s="16" t="s">
        <v>616</v>
      </c>
      <c r="AG142" s="16" t="s">
        <v>675</v>
      </c>
      <c r="AH142" s="13"/>
    </row>
    <row r="143" s="1" customFormat="1" ht="36" spans="1:34">
      <c r="A143" s="42"/>
      <c r="B143" s="14" t="s">
        <v>676</v>
      </c>
      <c r="C143" s="14" t="s">
        <v>677</v>
      </c>
      <c r="D143" s="14" t="s">
        <v>446</v>
      </c>
      <c r="E143" s="40" t="s">
        <v>678</v>
      </c>
      <c r="F143" s="14">
        <v>2023</v>
      </c>
      <c r="G143" s="14" t="s">
        <v>118</v>
      </c>
      <c r="H143" s="14" t="s">
        <v>119</v>
      </c>
      <c r="I143" s="14" t="s">
        <v>120</v>
      </c>
      <c r="J143" s="23">
        <v>100</v>
      </c>
      <c r="K143" s="22">
        <f t="shared" si="15"/>
        <v>100</v>
      </c>
      <c r="L143" s="23">
        <v>100</v>
      </c>
      <c r="M143" s="22"/>
      <c r="N143" s="22"/>
      <c r="O143" s="22"/>
      <c r="P143" s="22"/>
      <c r="Q143" s="33">
        <f t="shared" si="16"/>
        <v>0</v>
      </c>
      <c r="R143" s="33"/>
      <c r="S143" s="33"/>
      <c r="T143" s="33"/>
      <c r="U143" s="33"/>
      <c r="V143" s="33"/>
      <c r="W143" s="33"/>
      <c r="X143" s="14" t="s">
        <v>49</v>
      </c>
      <c r="Y143" s="21" t="s">
        <v>50</v>
      </c>
      <c r="Z143" s="21" t="s">
        <v>51</v>
      </c>
      <c r="AA143" s="21" t="s">
        <v>51</v>
      </c>
      <c r="AB143" s="21" t="s">
        <v>51</v>
      </c>
      <c r="AC143" s="40">
        <v>40</v>
      </c>
      <c r="AD143" s="40">
        <v>160</v>
      </c>
      <c r="AE143" s="40">
        <v>160</v>
      </c>
      <c r="AF143" s="16" t="s">
        <v>616</v>
      </c>
      <c r="AG143" s="16" t="s">
        <v>679</v>
      </c>
      <c r="AH143" s="13"/>
    </row>
    <row r="144" s="1" customFormat="1" ht="48" spans="1:34">
      <c r="A144" s="42"/>
      <c r="B144" s="14" t="s">
        <v>680</v>
      </c>
      <c r="C144" s="14" t="s">
        <v>681</v>
      </c>
      <c r="D144" s="14" t="s">
        <v>446</v>
      </c>
      <c r="E144" s="40" t="s">
        <v>678</v>
      </c>
      <c r="F144" s="14">
        <v>2023</v>
      </c>
      <c r="G144" s="14" t="s">
        <v>118</v>
      </c>
      <c r="H144" s="14" t="s">
        <v>119</v>
      </c>
      <c r="I144" s="14" t="s">
        <v>120</v>
      </c>
      <c r="J144" s="23">
        <v>100</v>
      </c>
      <c r="K144" s="22">
        <f t="shared" si="15"/>
        <v>100</v>
      </c>
      <c r="L144" s="23">
        <v>100</v>
      </c>
      <c r="M144" s="22"/>
      <c r="N144" s="22"/>
      <c r="O144" s="22"/>
      <c r="P144" s="22"/>
      <c r="Q144" s="33">
        <f t="shared" si="16"/>
        <v>0</v>
      </c>
      <c r="R144" s="33"/>
      <c r="S144" s="33"/>
      <c r="T144" s="33"/>
      <c r="U144" s="33"/>
      <c r="V144" s="33"/>
      <c r="W144" s="33"/>
      <c r="X144" s="14" t="s">
        <v>49</v>
      </c>
      <c r="Y144" s="21" t="s">
        <v>50</v>
      </c>
      <c r="Z144" s="21" t="s">
        <v>51</v>
      </c>
      <c r="AA144" s="21" t="s">
        <v>51</v>
      </c>
      <c r="AB144" s="21" t="s">
        <v>51</v>
      </c>
      <c r="AC144" s="40">
        <v>40</v>
      </c>
      <c r="AD144" s="40">
        <v>160</v>
      </c>
      <c r="AE144" s="40">
        <v>160</v>
      </c>
      <c r="AF144" s="16" t="s">
        <v>616</v>
      </c>
      <c r="AG144" s="16" t="s">
        <v>682</v>
      </c>
      <c r="AH144" s="13"/>
    </row>
    <row r="145" s="1" customFormat="1" ht="36" spans="1:34">
      <c r="A145" s="42"/>
      <c r="B145" s="14" t="s">
        <v>683</v>
      </c>
      <c r="C145" s="14" t="s">
        <v>684</v>
      </c>
      <c r="D145" s="14" t="s">
        <v>446</v>
      </c>
      <c r="E145" s="40" t="s">
        <v>685</v>
      </c>
      <c r="F145" s="14">
        <v>2023</v>
      </c>
      <c r="G145" s="14" t="s">
        <v>118</v>
      </c>
      <c r="H145" s="14" t="s">
        <v>119</v>
      </c>
      <c r="I145" s="14" t="s">
        <v>120</v>
      </c>
      <c r="J145" s="23">
        <v>150</v>
      </c>
      <c r="K145" s="22">
        <f t="shared" si="15"/>
        <v>150</v>
      </c>
      <c r="L145" s="23">
        <v>150</v>
      </c>
      <c r="M145" s="22"/>
      <c r="N145" s="22"/>
      <c r="O145" s="22"/>
      <c r="P145" s="22"/>
      <c r="Q145" s="33">
        <f t="shared" si="16"/>
        <v>0</v>
      </c>
      <c r="R145" s="33"/>
      <c r="S145" s="33"/>
      <c r="T145" s="33"/>
      <c r="U145" s="33"/>
      <c r="V145" s="33"/>
      <c r="W145" s="33"/>
      <c r="X145" s="14" t="s">
        <v>49</v>
      </c>
      <c r="Y145" s="21" t="s">
        <v>50</v>
      </c>
      <c r="Z145" s="21" t="s">
        <v>51</v>
      </c>
      <c r="AA145" s="21" t="s">
        <v>51</v>
      </c>
      <c r="AB145" s="21" t="s">
        <v>51</v>
      </c>
      <c r="AC145" s="40">
        <v>40</v>
      </c>
      <c r="AD145" s="40">
        <v>160</v>
      </c>
      <c r="AE145" s="40">
        <v>160</v>
      </c>
      <c r="AF145" s="16" t="s">
        <v>616</v>
      </c>
      <c r="AG145" s="16" t="s">
        <v>686</v>
      </c>
      <c r="AH145" s="13"/>
    </row>
    <row r="146" s="1" customFormat="1" ht="48" spans="1:34">
      <c r="A146" s="42"/>
      <c r="B146" s="14" t="s">
        <v>687</v>
      </c>
      <c r="C146" s="14" t="s">
        <v>688</v>
      </c>
      <c r="D146" s="14" t="s">
        <v>446</v>
      </c>
      <c r="E146" s="14" t="s">
        <v>338</v>
      </c>
      <c r="F146" s="14">
        <v>2023</v>
      </c>
      <c r="G146" s="14" t="s">
        <v>118</v>
      </c>
      <c r="H146" s="14" t="s">
        <v>119</v>
      </c>
      <c r="I146" s="14" t="s">
        <v>120</v>
      </c>
      <c r="J146" s="21">
        <v>550</v>
      </c>
      <c r="K146" s="22">
        <f t="shared" si="15"/>
        <v>550</v>
      </c>
      <c r="L146" s="21">
        <v>550</v>
      </c>
      <c r="M146" s="22"/>
      <c r="N146" s="22"/>
      <c r="O146" s="22"/>
      <c r="P146" s="22"/>
      <c r="Q146" s="33">
        <f t="shared" si="16"/>
        <v>0</v>
      </c>
      <c r="R146" s="33"/>
      <c r="S146" s="33"/>
      <c r="T146" s="33"/>
      <c r="U146" s="33"/>
      <c r="V146" s="33"/>
      <c r="W146" s="33"/>
      <c r="X146" s="14" t="s">
        <v>49</v>
      </c>
      <c r="Y146" s="21" t="s">
        <v>50</v>
      </c>
      <c r="Z146" s="21" t="s">
        <v>51</v>
      </c>
      <c r="AA146" s="21" t="s">
        <v>51</v>
      </c>
      <c r="AB146" s="21" t="s">
        <v>51</v>
      </c>
      <c r="AC146" s="16">
        <v>752</v>
      </c>
      <c r="AD146" s="16">
        <v>3008</v>
      </c>
      <c r="AE146" s="16">
        <v>3008</v>
      </c>
      <c r="AF146" s="16" t="s">
        <v>587</v>
      </c>
      <c r="AG146" s="16" t="s">
        <v>689</v>
      </c>
      <c r="AH146" s="13"/>
    </row>
    <row r="147" s="1" customFormat="1" ht="48" spans="1:34">
      <c r="A147" s="42"/>
      <c r="B147" s="14" t="s">
        <v>690</v>
      </c>
      <c r="C147" s="14" t="s">
        <v>691</v>
      </c>
      <c r="D147" s="14" t="s">
        <v>446</v>
      </c>
      <c r="E147" s="14" t="s">
        <v>338</v>
      </c>
      <c r="F147" s="14">
        <v>2023</v>
      </c>
      <c r="G147" s="14" t="s">
        <v>118</v>
      </c>
      <c r="H147" s="14" t="s">
        <v>119</v>
      </c>
      <c r="I147" s="14" t="s">
        <v>120</v>
      </c>
      <c r="J147" s="21">
        <v>450</v>
      </c>
      <c r="K147" s="22">
        <f t="shared" si="15"/>
        <v>450</v>
      </c>
      <c r="L147" s="21">
        <v>450</v>
      </c>
      <c r="M147" s="22"/>
      <c r="N147" s="22"/>
      <c r="O147" s="22"/>
      <c r="P147" s="22"/>
      <c r="Q147" s="33">
        <f t="shared" si="16"/>
        <v>0</v>
      </c>
      <c r="R147" s="33"/>
      <c r="S147" s="33"/>
      <c r="T147" s="33"/>
      <c r="U147" s="33"/>
      <c r="V147" s="33"/>
      <c r="W147" s="33"/>
      <c r="X147" s="14" t="s">
        <v>49</v>
      </c>
      <c r="Y147" s="21" t="s">
        <v>50</v>
      </c>
      <c r="Z147" s="21" t="s">
        <v>51</v>
      </c>
      <c r="AA147" s="21" t="s">
        <v>51</v>
      </c>
      <c r="AB147" s="21" t="s">
        <v>51</v>
      </c>
      <c r="AC147" s="16">
        <v>459</v>
      </c>
      <c r="AD147" s="16">
        <v>1836</v>
      </c>
      <c r="AE147" s="16">
        <v>1836</v>
      </c>
      <c r="AF147" s="16" t="s">
        <v>587</v>
      </c>
      <c r="AG147" s="16" t="s">
        <v>692</v>
      </c>
      <c r="AH147" s="13"/>
    </row>
    <row r="148" s="1" customFormat="1" ht="48" spans="1:34">
      <c r="A148" s="42"/>
      <c r="B148" s="14" t="s">
        <v>693</v>
      </c>
      <c r="C148" s="14" t="s">
        <v>694</v>
      </c>
      <c r="D148" s="14" t="s">
        <v>446</v>
      </c>
      <c r="E148" s="14" t="s">
        <v>338</v>
      </c>
      <c r="F148" s="14">
        <v>2023</v>
      </c>
      <c r="G148" s="14" t="s">
        <v>118</v>
      </c>
      <c r="H148" s="14" t="s">
        <v>119</v>
      </c>
      <c r="I148" s="14" t="s">
        <v>120</v>
      </c>
      <c r="J148" s="21">
        <v>180</v>
      </c>
      <c r="K148" s="22">
        <f t="shared" ref="K148:K175" si="17">L148+M148+N148+O148</f>
        <v>180</v>
      </c>
      <c r="L148" s="21">
        <v>180</v>
      </c>
      <c r="M148" s="22"/>
      <c r="N148" s="22"/>
      <c r="O148" s="22"/>
      <c r="P148" s="22"/>
      <c r="Q148" s="33">
        <f t="shared" ref="Q148:Q175" si="18">J148-L148-M148-N148-O148-P148</f>
        <v>0</v>
      </c>
      <c r="R148" s="33"/>
      <c r="S148" s="33"/>
      <c r="T148" s="33"/>
      <c r="U148" s="33"/>
      <c r="V148" s="33"/>
      <c r="W148" s="33"/>
      <c r="X148" s="14" t="s">
        <v>49</v>
      </c>
      <c r="Y148" s="21" t="s">
        <v>50</v>
      </c>
      <c r="Z148" s="21" t="s">
        <v>51</v>
      </c>
      <c r="AA148" s="21" t="s">
        <v>51</v>
      </c>
      <c r="AB148" s="21" t="s">
        <v>51</v>
      </c>
      <c r="AC148" s="16">
        <v>249</v>
      </c>
      <c r="AD148" s="16">
        <v>996</v>
      </c>
      <c r="AE148" s="16">
        <v>996</v>
      </c>
      <c r="AF148" s="16" t="s">
        <v>587</v>
      </c>
      <c r="AG148" s="16" t="s">
        <v>695</v>
      </c>
      <c r="AH148" s="13"/>
    </row>
    <row r="149" s="1" customFormat="1" ht="48" spans="1:34">
      <c r="A149" s="42"/>
      <c r="B149" s="14" t="s">
        <v>696</v>
      </c>
      <c r="C149" s="14" t="s">
        <v>697</v>
      </c>
      <c r="D149" s="14" t="s">
        <v>446</v>
      </c>
      <c r="E149" s="14" t="s">
        <v>338</v>
      </c>
      <c r="F149" s="14">
        <v>2023</v>
      </c>
      <c r="G149" s="14" t="s">
        <v>118</v>
      </c>
      <c r="H149" s="14" t="s">
        <v>119</v>
      </c>
      <c r="I149" s="14" t="s">
        <v>120</v>
      </c>
      <c r="J149" s="21">
        <v>550</v>
      </c>
      <c r="K149" s="22">
        <f t="shared" si="17"/>
        <v>550</v>
      </c>
      <c r="L149" s="21">
        <v>550</v>
      </c>
      <c r="M149" s="22"/>
      <c r="N149" s="22"/>
      <c r="O149" s="22"/>
      <c r="P149" s="22"/>
      <c r="Q149" s="33">
        <f t="shared" si="18"/>
        <v>0</v>
      </c>
      <c r="R149" s="33"/>
      <c r="S149" s="33"/>
      <c r="T149" s="33"/>
      <c r="U149" s="33"/>
      <c r="V149" s="33"/>
      <c r="W149" s="33"/>
      <c r="X149" s="14" t="s">
        <v>49</v>
      </c>
      <c r="Y149" s="21" t="s">
        <v>50</v>
      </c>
      <c r="Z149" s="21" t="s">
        <v>51</v>
      </c>
      <c r="AA149" s="21" t="s">
        <v>51</v>
      </c>
      <c r="AB149" s="21" t="s">
        <v>51</v>
      </c>
      <c r="AC149" s="16">
        <v>302</v>
      </c>
      <c r="AD149" s="16">
        <v>1208</v>
      </c>
      <c r="AE149" s="16">
        <v>1208</v>
      </c>
      <c r="AF149" s="16" t="s">
        <v>587</v>
      </c>
      <c r="AG149" s="16" t="s">
        <v>698</v>
      </c>
      <c r="AH149" s="13"/>
    </row>
    <row r="150" s="1" customFormat="1" ht="48" spans="1:34">
      <c r="A150" s="42"/>
      <c r="B150" s="14" t="s">
        <v>699</v>
      </c>
      <c r="C150" s="14" t="s">
        <v>700</v>
      </c>
      <c r="D150" s="14" t="s">
        <v>446</v>
      </c>
      <c r="E150" s="14" t="s">
        <v>338</v>
      </c>
      <c r="F150" s="14">
        <v>2023</v>
      </c>
      <c r="G150" s="14" t="s">
        <v>118</v>
      </c>
      <c r="H150" s="14" t="s">
        <v>119</v>
      </c>
      <c r="I150" s="14" t="s">
        <v>120</v>
      </c>
      <c r="J150" s="21">
        <v>347</v>
      </c>
      <c r="K150" s="22">
        <f t="shared" si="17"/>
        <v>347</v>
      </c>
      <c r="L150" s="21">
        <v>347</v>
      </c>
      <c r="M150" s="22"/>
      <c r="N150" s="22"/>
      <c r="O150" s="22"/>
      <c r="P150" s="22"/>
      <c r="Q150" s="33">
        <f t="shared" si="18"/>
        <v>0</v>
      </c>
      <c r="R150" s="33"/>
      <c r="S150" s="33"/>
      <c r="T150" s="33"/>
      <c r="U150" s="33"/>
      <c r="V150" s="33"/>
      <c r="W150" s="33"/>
      <c r="X150" s="14" t="s">
        <v>49</v>
      </c>
      <c r="Y150" s="21" t="s">
        <v>50</v>
      </c>
      <c r="Z150" s="21" t="s">
        <v>51</v>
      </c>
      <c r="AA150" s="21" t="s">
        <v>51</v>
      </c>
      <c r="AB150" s="21" t="s">
        <v>51</v>
      </c>
      <c r="AC150" s="16">
        <v>150</v>
      </c>
      <c r="AD150" s="16">
        <v>600</v>
      </c>
      <c r="AE150" s="16">
        <v>600</v>
      </c>
      <c r="AF150" s="16" t="s">
        <v>591</v>
      </c>
      <c r="AG150" s="16" t="s">
        <v>701</v>
      </c>
      <c r="AH150" s="13"/>
    </row>
    <row r="151" s="1" customFormat="1" ht="60" spans="1:34">
      <c r="A151" s="42"/>
      <c r="B151" s="14" t="s">
        <v>702</v>
      </c>
      <c r="C151" s="14" t="s">
        <v>703</v>
      </c>
      <c r="D151" s="14" t="s">
        <v>446</v>
      </c>
      <c r="E151" s="14" t="s">
        <v>338</v>
      </c>
      <c r="F151" s="14">
        <v>2023</v>
      </c>
      <c r="G151" s="14" t="s">
        <v>118</v>
      </c>
      <c r="H151" s="14" t="s">
        <v>119</v>
      </c>
      <c r="I151" s="14" t="s">
        <v>120</v>
      </c>
      <c r="J151" s="21">
        <v>650</v>
      </c>
      <c r="K151" s="22">
        <f t="shared" si="17"/>
        <v>650</v>
      </c>
      <c r="L151" s="21">
        <v>650</v>
      </c>
      <c r="M151" s="22"/>
      <c r="N151" s="22"/>
      <c r="O151" s="22"/>
      <c r="P151" s="22"/>
      <c r="Q151" s="33">
        <f t="shared" si="18"/>
        <v>0</v>
      </c>
      <c r="R151" s="33"/>
      <c r="S151" s="33"/>
      <c r="T151" s="33"/>
      <c r="U151" s="33"/>
      <c r="V151" s="33"/>
      <c r="W151" s="33"/>
      <c r="X151" s="14" t="s">
        <v>49</v>
      </c>
      <c r="Y151" s="21" t="s">
        <v>50</v>
      </c>
      <c r="Z151" s="21" t="s">
        <v>51</v>
      </c>
      <c r="AA151" s="21" t="s">
        <v>51</v>
      </c>
      <c r="AB151" s="21" t="s">
        <v>51</v>
      </c>
      <c r="AC151" s="40">
        <v>527</v>
      </c>
      <c r="AD151" s="16">
        <v>1640</v>
      </c>
      <c r="AE151" s="16">
        <v>1640</v>
      </c>
      <c r="AF151" s="16" t="s">
        <v>656</v>
      </c>
      <c r="AG151" s="16" t="s">
        <v>704</v>
      </c>
      <c r="AH151" s="13"/>
    </row>
    <row r="152" s="1" customFormat="1" ht="36" spans="1:34">
      <c r="A152" s="42"/>
      <c r="B152" s="14" t="s">
        <v>705</v>
      </c>
      <c r="C152" s="14" t="s">
        <v>706</v>
      </c>
      <c r="D152" s="14" t="s">
        <v>446</v>
      </c>
      <c r="E152" s="14" t="s">
        <v>338</v>
      </c>
      <c r="F152" s="14">
        <v>2023</v>
      </c>
      <c r="G152" s="14" t="s">
        <v>118</v>
      </c>
      <c r="H152" s="14" t="s">
        <v>119</v>
      </c>
      <c r="I152" s="14" t="s">
        <v>120</v>
      </c>
      <c r="J152" s="21">
        <v>47</v>
      </c>
      <c r="K152" s="22">
        <f t="shared" si="17"/>
        <v>47</v>
      </c>
      <c r="L152" s="21">
        <v>47</v>
      </c>
      <c r="M152" s="22"/>
      <c r="N152" s="22"/>
      <c r="O152" s="22"/>
      <c r="P152" s="22"/>
      <c r="Q152" s="33">
        <f t="shared" si="18"/>
        <v>0</v>
      </c>
      <c r="R152" s="33"/>
      <c r="S152" s="33"/>
      <c r="T152" s="33"/>
      <c r="U152" s="33"/>
      <c r="V152" s="33"/>
      <c r="W152" s="33"/>
      <c r="X152" s="14" t="s">
        <v>49</v>
      </c>
      <c r="Y152" s="21" t="s">
        <v>50</v>
      </c>
      <c r="Z152" s="21" t="s">
        <v>51</v>
      </c>
      <c r="AA152" s="21" t="s">
        <v>51</v>
      </c>
      <c r="AB152" s="21" t="s">
        <v>51</v>
      </c>
      <c r="AC152" s="16">
        <v>80</v>
      </c>
      <c r="AD152" s="16">
        <v>320</v>
      </c>
      <c r="AE152" s="16">
        <v>320</v>
      </c>
      <c r="AF152" s="16" t="s">
        <v>616</v>
      </c>
      <c r="AG152" s="16" t="s">
        <v>707</v>
      </c>
      <c r="AH152" s="13"/>
    </row>
    <row r="153" s="1" customFormat="1" ht="36" spans="1:34">
      <c r="A153" s="42"/>
      <c r="B153" s="14" t="s">
        <v>708</v>
      </c>
      <c r="C153" s="14" t="s">
        <v>709</v>
      </c>
      <c r="D153" s="14" t="s">
        <v>446</v>
      </c>
      <c r="E153" s="14" t="s">
        <v>338</v>
      </c>
      <c r="F153" s="14">
        <v>2023</v>
      </c>
      <c r="G153" s="14" t="s">
        <v>118</v>
      </c>
      <c r="H153" s="14" t="s">
        <v>119</v>
      </c>
      <c r="I153" s="14" t="s">
        <v>120</v>
      </c>
      <c r="J153" s="21">
        <v>75</v>
      </c>
      <c r="K153" s="22">
        <f t="shared" si="17"/>
        <v>75</v>
      </c>
      <c r="L153" s="21">
        <v>75</v>
      </c>
      <c r="M153" s="22"/>
      <c r="N153" s="22"/>
      <c r="O153" s="22"/>
      <c r="P153" s="22"/>
      <c r="Q153" s="33">
        <f t="shared" si="18"/>
        <v>0</v>
      </c>
      <c r="R153" s="33"/>
      <c r="S153" s="33"/>
      <c r="T153" s="33"/>
      <c r="U153" s="33"/>
      <c r="V153" s="33"/>
      <c r="W153" s="33"/>
      <c r="X153" s="14" t="s">
        <v>49</v>
      </c>
      <c r="Y153" s="21" t="s">
        <v>50</v>
      </c>
      <c r="Z153" s="21" t="s">
        <v>51</v>
      </c>
      <c r="AA153" s="21" t="s">
        <v>51</v>
      </c>
      <c r="AB153" s="21" t="s">
        <v>51</v>
      </c>
      <c r="AC153" s="16">
        <v>88</v>
      </c>
      <c r="AD153" s="16">
        <v>352</v>
      </c>
      <c r="AE153" s="16">
        <v>352</v>
      </c>
      <c r="AF153" s="16" t="s">
        <v>710</v>
      </c>
      <c r="AG153" s="16" t="s">
        <v>711</v>
      </c>
      <c r="AH153" s="13"/>
    </row>
    <row r="154" s="1" customFormat="1" ht="36" spans="1:34">
      <c r="A154" s="42"/>
      <c r="B154" s="14" t="s">
        <v>712</v>
      </c>
      <c r="C154" s="14" t="s">
        <v>713</v>
      </c>
      <c r="D154" s="53" t="s">
        <v>45</v>
      </c>
      <c r="E154" s="40" t="s">
        <v>352</v>
      </c>
      <c r="F154" s="14">
        <v>2023</v>
      </c>
      <c r="G154" s="15" t="s">
        <v>45</v>
      </c>
      <c r="H154" s="14" t="s">
        <v>102</v>
      </c>
      <c r="I154" s="15" t="s">
        <v>103</v>
      </c>
      <c r="J154" s="23">
        <v>20</v>
      </c>
      <c r="K154" s="22">
        <f t="shared" si="17"/>
        <v>20</v>
      </c>
      <c r="L154" s="23">
        <v>20</v>
      </c>
      <c r="M154" s="22"/>
      <c r="N154" s="22"/>
      <c r="O154" s="22"/>
      <c r="P154" s="22"/>
      <c r="Q154" s="33">
        <f t="shared" si="18"/>
        <v>0</v>
      </c>
      <c r="R154" s="33"/>
      <c r="S154" s="33"/>
      <c r="T154" s="33"/>
      <c r="U154" s="33"/>
      <c r="V154" s="33"/>
      <c r="W154" s="33"/>
      <c r="X154" s="14" t="s">
        <v>49</v>
      </c>
      <c r="Y154" s="21" t="s">
        <v>50</v>
      </c>
      <c r="Z154" s="21" t="s">
        <v>51</v>
      </c>
      <c r="AA154" s="21" t="s">
        <v>51</v>
      </c>
      <c r="AB154" s="21" t="s">
        <v>51</v>
      </c>
      <c r="AC154" s="40">
        <v>8</v>
      </c>
      <c r="AD154" s="40">
        <v>32</v>
      </c>
      <c r="AE154" s="40">
        <v>32</v>
      </c>
      <c r="AF154" s="16" t="s">
        <v>616</v>
      </c>
      <c r="AG154" s="16" t="s">
        <v>714</v>
      </c>
      <c r="AH154" s="13"/>
    </row>
    <row r="155" s="1" customFormat="1" ht="48" spans="1:34">
      <c r="A155" s="42"/>
      <c r="B155" s="14" t="s">
        <v>715</v>
      </c>
      <c r="C155" s="14" t="s">
        <v>716</v>
      </c>
      <c r="D155" s="14" t="s">
        <v>446</v>
      </c>
      <c r="E155" s="40" t="s">
        <v>717</v>
      </c>
      <c r="F155" s="14">
        <v>2023</v>
      </c>
      <c r="G155" s="14" t="s">
        <v>118</v>
      </c>
      <c r="H155" s="14" t="s">
        <v>119</v>
      </c>
      <c r="I155" s="14" t="s">
        <v>120</v>
      </c>
      <c r="J155" s="23">
        <v>6.5</v>
      </c>
      <c r="K155" s="22">
        <f t="shared" si="17"/>
        <v>6.5</v>
      </c>
      <c r="L155" s="23">
        <v>6.5</v>
      </c>
      <c r="M155" s="22"/>
      <c r="N155" s="22"/>
      <c r="O155" s="22"/>
      <c r="P155" s="22"/>
      <c r="Q155" s="33">
        <f t="shared" si="18"/>
        <v>0</v>
      </c>
      <c r="R155" s="33"/>
      <c r="S155" s="33"/>
      <c r="T155" s="33"/>
      <c r="U155" s="33"/>
      <c r="V155" s="33"/>
      <c r="W155" s="33"/>
      <c r="X155" s="14" t="s">
        <v>49</v>
      </c>
      <c r="Y155" s="21" t="s">
        <v>50</v>
      </c>
      <c r="Z155" s="21" t="s">
        <v>51</v>
      </c>
      <c r="AA155" s="21" t="s">
        <v>51</v>
      </c>
      <c r="AB155" s="21" t="s">
        <v>51</v>
      </c>
      <c r="AC155" s="40">
        <v>6</v>
      </c>
      <c r="AD155" s="40">
        <v>24</v>
      </c>
      <c r="AE155" s="40">
        <v>24</v>
      </c>
      <c r="AF155" s="16" t="s">
        <v>616</v>
      </c>
      <c r="AG155" s="16" t="s">
        <v>718</v>
      </c>
      <c r="AH155" s="13"/>
    </row>
    <row r="156" s="1" customFormat="1" ht="36" spans="1:34">
      <c r="A156" s="42"/>
      <c r="B156" s="14" t="s">
        <v>719</v>
      </c>
      <c r="C156" s="14" t="s">
        <v>720</v>
      </c>
      <c r="D156" s="14" t="s">
        <v>446</v>
      </c>
      <c r="E156" s="14" t="s">
        <v>338</v>
      </c>
      <c r="F156" s="14">
        <v>2023</v>
      </c>
      <c r="G156" s="14" t="s">
        <v>118</v>
      </c>
      <c r="H156" s="14" t="s">
        <v>119</v>
      </c>
      <c r="I156" s="14" t="s">
        <v>120</v>
      </c>
      <c r="J156" s="21">
        <v>1200</v>
      </c>
      <c r="K156" s="22">
        <f t="shared" si="17"/>
        <v>0</v>
      </c>
      <c r="L156" s="21"/>
      <c r="M156" s="22"/>
      <c r="N156" s="22"/>
      <c r="O156" s="22"/>
      <c r="P156" s="22">
        <v>1200</v>
      </c>
      <c r="Q156" s="33">
        <f t="shared" si="18"/>
        <v>0</v>
      </c>
      <c r="R156" s="33"/>
      <c r="S156" s="33"/>
      <c r="T156" s="33"/>
      <c r="U156" s="33"/>
      <c r="V156" s="33"/>
      <c r="W156" s="33"/>
      <c r="X156" s="14" t="s">
        <v>49</v>
      </c>
      <c r="Y156" s="21" t="s">
        <v>50</v>
      </c>
      <c r="Z156" s="21" t="s">
        <v>51</v>
      </c>
      <c r="AA156" s="21" t="s">
        <v>51</v>
      </c>
      <c r="AB156" s="21" t="s">
        <v>51</v>
      </c>
      <c r="AC156" s="14">
        <v>2491</v>
      </c>
      <c r="AD156" s="14">
        <v>9964</v>
      </c>
      <c r="AE156" s="14">
        <v>9964</v>
      </c>
      <c r="AF156" s="16" t="s">
        <v>721</v>
      </c>
      <c r="AG156" s="16" t="s">
        <v>722</v>
      </c>
      <c r="AH156" s="13"/>
    </row>
    <row r="157" s="1" customFormat="1" ht="36" spans="1:34">
      <c r="A157" s="42"/>
      <c r="B157" s="14" t="s">
        <v>723</v>
      </c>
      <c r="C157" s="14" t="s">
        <v>724</v>
      </c>
      <c r="D157" s="14" t="s">
        <v>446</v>
      </c>
      <c r="E157" s="14" t="s">
        <v>338</v>
      </c>
      <c r="F157" s="14">
        <v>2023</v>
      </c>
      <c r="G157" s="14" t="s">
        <v>118</v>
      </c>
      <c r="H157" s="14" t="s">
        <v>119</v>
      </c>
      <c r="I157" s="14" t="s">
        <v>120</v>
      </c>
      <c r="J157" s="21">
        <v>341</v>
      </c>
      <c r="K157" s="22">
        <f t="shared" si="17"/>
        <v>341</v>
      </c>
      <c r="L157" s="21">
        <v>341</v>
      </c>
      <c r="M157" s="22"/>
      <c r="N157" s="22"/>
      <c r="O157" s="22"/>
      <c r="P157" s="22"/>
      <c r="Q157" s="33">
        <f t="shared" si="18"/>
        <v>0</v>
      </c>
      <c r="R157" s="33"/>
      <c r="S157" s="33"/>
      <c r="T157" s="33"/>
      <c r="U157" s="33"/>
      <c r="V157" s="33"/>
      <c r="W157" s="33"/>
      <c r="X157" s="14" t="s">
        <v>49</v>
      </c>
      <c r="Y157" s="21" t="s">
        <v>50</v>
      </c>
      <c r="Z157" s="21" t="s">
        <v>51</v>
      </c>
      <c r="AA157" s="21" t="s">
        <v>51</v>
      </c>
      <c r="AB157" s="21" t="s">
        <v>51</v>
      </c>
      <c r="AC157" s="16">
        <v>333</v>
      </c>
      <c r="AD157" s="16">
        <v>1332</v>
      </c>
      <c r="AE157" s="16">
        <v>1332</v>
      </c>
      <c r="AF157" s="16" t="s">
        <v>598</v>
      </c>
      <c r="AG157" s="16" t="s">
        <v>725</v>
      </c>
      <c r="AH157" s="13"/>
    </row>
    <row r="158" s="1" customFormat="1" ht="36" spans="1:34">
      <c r="A158" s="42"/>
      <c r="B158" s="14" t="s">
        <v>726</v>
      </c>
      <c r="C158" s="14" t="s">
        <v>727</v>
      </c>
      <c r="D158" s="14" t="s">
        <v>446</v>
      </c>
      <c r="E158" s="14" t="s">
        <v>338</v>
      </c>
      <c r="F158" s="14">
        <v>2023</v>
      </c>
      <c r="G158" s="14" t="s">
        <v>118</v>
      </c>
      <c r="H158" s="14" t="s">
        <v>119</v>
      </c>
      <c r="I158" s="14" t="s">
        <v>120</v>
      </c>
      <c r="J158" s="21">
        <v>16</v>
      </c>
      <c r="K158" s="22">
        <f t="shared" si="17"/>
        <v>16</v>
      </c>
      <c r="L158" s="21">
        <v>16</v>
      </c>
      <c r="M158" s="22"/>
      <c r="N158" s="22"/>
      <c r="O158" s="22"/>
      <c r="P158" s="22"/>
      <c r="Q158" s="33">
        <f t="shared" si="18"/>
        <v>0</v>
      </c>
      <c r="R158" s="33"/>
      <c r="S158" s="33"/>
      <c r="T158" s="33"/>
      <c r="U158" s="33"/>
      <c r="V158" s="33"/>
      <c r="W158" s="33"/>
      <c r="X158" s="14" t="s">
        <v>49</v>
      </c>
      <c r="Y158" s="21" t="s">
        <v>50</v>
      </c>
      <c r="Z158" s="21" t="s">
        <v>51</v>
      </c>
      <c r="AA158" s="21" t="s">
        <v>51</v>
      </c>
      <c r="AB158" s="21" t="s">
        <v>51</v>
      </c>
      <c r="AC158" s="16">
        <v>63</v>
      </c>
      <c r="AD158" s="16">
        <v>252</v>
      </c>
      <c r="AE158" s="16">
        <v>252</v>
      </c>
      <c r="AF158" s="16" t="s">
        <v>656</v>
      </c>
      <c r="AG158" s="16" t="s">
        <v>606</v>
      </c>
      <c r="AH158" s="13"/>
    </row>
    <row r="159" s="1" customFormat="1" ht="48" spans="1:34">
      <c r="A159" s="42"/>
      <c r="B159" s="14" t="s">
        <v>728</v>
      </c>
      <c r="C159" s="14" t="s">
        <v>729</v>
      </c>
      <c r="D159" s="14" t="s">
        <v>446</v>
      </c>
      <c r="E159" s="14" t="s">
        <v>338</v>
      </c>
      <c r="F159" s="14">
        <v>2023</v>
      </c>
      <c r="G159" s="14" t="s">
        <v>118</v>
      </c>
      <c r="H159" s="14" t="s">
        <v>119</v>
      </c>
      <c r="I159" s="14" t="s">
        <v>120</v>
      </c>
      <c r="J159" s="21">
        <v>132</v>
      </c>
      <c r="K159" s="22">
        <f t="shared" si="17"/>
        <v>132</v>
      </c>
      <c r="L159" s="21">
        <v>132</v>
      </c>
      <c r="M159" s="22"/>
      <c r="N159" s="22"/>
      <c r="O159" s="22"/>
      <c r="P159" s="22"/>
      <c r="Q159" s="33">
        <f t="shared" si="18"/>
        <v>0</v>
      </c>
      <c r="R159" s="33"/>
      <c r="S159" s="33"/>
      <c r="T159" s="33"/>
      <c r="U159" s="33"/>
      <c r="V159" s="33"/>
      <c r="W159" s="33"/>
      <c r="X159" s="14" t="s">
        <v>49</v>
      </c>
      <c r="Y159" s="21" t="s">
        <v>50</v>
      </c>
      <c r="Z159" s="21" t="s">
        <v>51</v>
      </c>
      <c r="AA159" s="21" t="s">
        <v>51</v>
      </c>
      <c r="AB159" s="21" t="s">
        <v>51</v>
      </c>
      <c r="AC159" s="16">
        <v>123</v>
      </c>
      <c r="AD159" s="16">
        <v>492</v>
      </c>
      <c r="AE159" s="16">
        <v>492</v>
      </c>
      <c r="AF159" s="16" t="s">
        <v>616</v>
      </c>
      <c r="AG159" s="16" t="s">
        <v>730</v>
      </c>
      <c r="AH159" s="13"/>
    </row>
    <row r="160" s="1" customFormat="1" ht="36" spans="1:34">
      <c r="A160" s="42"/>
      <c r="B160" s="14" t="s">
        <v>731</v>
      </c>
      <c r="C160" s="14" t="s">
        <v>732</v>
      </c>
      <c r="D160" s="53" t="s">
        <v>152</v>
      </c>
      <c r="E160" s="40" t="s">
        <v>359</v>
      </c>
      <c r="F160" s="14">
        <v>2023</v>
      </c>
      <c r="G160" s="15" t="s">
        <v>152</v>
      </c>
      <c r="H160" s="14" t="s">
        <v>154</v>
      </c>
      <c r="I160" s="15" t="s">
        <v>155</v>
      </c>
      <c r="J160" s="23">
        <v>22</v>
      </c>
      <c r="K160" s="22">
        <f t="shared" si="17"/>
        <v>22</v>
      </c>
      <c r="L160" s="23">
        <v>22</v>
      </c>
      <c r="M160" s="22"/>
      <c r="N160" s="22"/>
      <c r="O160" s="22"/>
      <c r="P160" s="22"/>
      <c r="Q160" s="33">
        <f t="shared" si="18"/>
        <v>0</v>
      </c>
      <c r="R160" s="33"/>
      <c r="S160" s="33"/>
      <c r="T160" s="33"/>
      <c r="U160" s="33"/>
      <c r="V160" s="33"/>
      <c r="W160" s="33"/>
      <c r="X160" s="14" t="s">
        <v>49</v>
      </c>
      <c r="Y160" s="21" t="s">
        <v>51</v>
      </c>
      <c r="Z160" s="21" t="s">
        <v>51</v>
      </c>
      <c r="AA160" s="21" t="s">
        <v>51</v>
      </c>
      <c r="AB160" s="21" t="s">
        <v>51</v>
      </c>
      <c r="AC160" s="40">
        <v>3</v>
      </c>
      <c r="AD160" s="40">
        <v>12</v>
      </c>
      <c r="AE160" s="40">
        <v>12</v>
      </c>
      <c r="AF160" s="16" t="s">
        <v>616</v>
      </c>
      <c r="AG160" s="16" t="s">
        <v>733</v>
      </c>
      <c r="AH160" s="13"/>
    </row>
    <row r="161" s="1" customFormat="1" ht="48" spans="1:34">
      <c r="A161" s="42"/>
      <c r="B161" s="14" t="s">
        <v>734</v>
      </c>
      <c r="C161" s="14" t="s">
        <v>735</v>
      </c>
      <c r="D161" s="14" t="s">
        <v>446</v>
      </c>
      <c r="E161" s="14" t="s">
        <v>338</v>
      </c>
      <c r="F161" s="14">
        <v>2023</v>
      </c>
      <c r="G161" s="14" t="s">
        <v>118</v>
      </c>
      <c r="H161" s="14" t="s">
        <v>119</v>
      </c>
      <c r="I161" s="14" t="s">
        <v>120</v>
      </c>
      <c r="J161" s="21">
        <v>50</v>
      </c>
      <c r="K161" s="22">
        <f t="shared" si="17"/>
        <v>50</v>
      </c>
      <c r="L161" s="21">
        <v>50</v>
      </c>
      <c r="M161" s="22"/>
      <c r="N161" s="22"/>
      <c r="O161" s="22"/>
      <c r="P161" s="22"/>
      <c r="Q161" s="33">
        <f t="shared" si="18"/>
        <v>0</v>
      </c>
      <c r="R161" s="33"/>
      <c r="S161" s="33"/>
      <c r="T161" s="33"/>
      <c r="U161" s="33"/>
      <c r="V161" s="33"/>
      <c r="W161" s="33"/>
      <c r="X161" s="14" t="s">
        <v>49</v>
      </c>
      <c r="Y161" s="21" t="s">
        <v>50</v>
      </c>
      <c r="Z161" s="21" t="s">
        <v>51</v>
      </c>
      <c r="AA161" s="21" t="s">
        <v>51</v>
      </c>
      <c r="AB161" s="21" t="s">
        <v>51</v>
      </c>
      <c r="AC161" s="16">
        <v>490</v>
      </c>
      <c r="AD161" s="16">
        <v>1960</v>
      </c>
      <c r="AE161" s="16">
        <v>1960</v>
      </c>
      <c r="AF161" s="16" t="s">
        <v>339</v>
      </c>
      <c r="AG161" s="16" t="s">
        <v>736</v>
      </c>
      <c r="AH161" s="13"/>
    </row>
    <row r="162" s="1" customFormat="1" ht="36" spans="1:34">
      <c r="A162" s="42"/>
      <c r="B162" s="14" t="s">
        <v>737</v>
      </c>
      <c r="C162" s="14" t="s">
        <v>738</v>
      </c>
      <c r="D162" s="14" t="s">
        <v>446</v>
      </c>
      <c r="E162" s="14" t="s">
        <v>338</v>
      </c>
      <c r="F162" s="14">
        <v>2023</v>
      </c>
      <c r="G162" s="14" t="s">
        <v>118</v>
      </c>
      <c r="H162" s="14" t="s">
        <v>119</v>
      </c>
      <c r="I162" s="14" t="s">
        <v>120</v>
      </c>
      <c r="J162" s="21">
        <v>100</v>
      </c>
      <c r="K162" s="22">
        <f t="shared" si="17"/>
        <v>100</v>
      </c>
      <c r="L162" s="21">
        <v>100</v>
      </c>
      <c r="M162" s="22"/>
      <c r="N162" s="22"/>
      <c r="O162" s="22"/>
      <c r="P162" s="22"/>
      <c r="Q162" s="33">
        <f t="shared" si="18"/>
        <v>0</v>
      </c>
      <c r="R162" s="33"/>
      <c r="S162" s="33"/>
      <c r="T162" s="33"/>
      <c r="U162" s="33"/>
      <c r="V162" s="33"/>
      <c r="W162" s="33"/>
      <c r="X162" s="14" t="s">
        <v>49</v>
      </c>
      <c r="Y162" s="21" t="s">
        <v>50</v>
      </c>
      <c r="Z162" s="21" t="s">
        <v>51</v>
      </c>
      <c r="AA162" s="21" t="s">
        <v>51</v>
      </c>
      <c r="AB162" s="21" t="s">
        <v>51</v>
      </c>
      <c r="AC162" s="16">
        <v>488</v>
      </c>
      <c r="AD162" s="16">
        <v>1952</v>
      </c>
      <c r="AE162" s="16">
        <v>1952</v>
      </c>
      <c r="AF162" s="16" t="s">
        <v>739</v>
      </c>
      <c r="AG162" s="16" t="s">
        <v>740</v>
      </c>
      <c r="AH162" s="13"/>
    </row>
    <row r="163" s="1" customFormat="1" ht="36" spans="1:34">
      <c r="A163" s="42"/>
      <c r="B163" s="14" t="s">
        <v>741</v>
      </c>
      <c r="C163" s="14" t="s">
        <v>742</v>
      </c>
      <c r="D163" s="14" t="s">
        <v>446</v>
      </c>
      <c r="E163" s="14" t="s">
        <v>338</v>
      </c>
      <c r="F163" s="14">
        <v>2023</v>
      </c>
      <c r="G163" s="14" t="s">
        <v>118</v>
      </c>
      <c r="H163" s="14" t="s">
        <v>119</v>
      </c>
      <c r="I163" s="14" t="s">
        <v>120</v>
      </c>
      <c r="J163" s="21">
        <v>5</v>
      </c>
      <c r="K163" s="22">
        <f t="shared" si="17"/>
        <v>5</v>
      </c>
      <c r="L163" s="21">
        <v>5</v>
      </c>
      <c r="M163" s="22"/>
      <c r="N163" s="22"/>
      <c r="O163" s="22"/>
      <c r="P163" s="22"/>
      <c r="Q163" s="33">
        <f t="shared" si="18"/>
        <v>0</v>
      </c>
      <c r="R163" s="33"/>
      <c r="S163" s="33"/>
      <c r="T163" s="33"/>
      <c r="U163" s="33"/>
      <c r="V163" s="33"/>
      <c r="W163" s="33"/>
      <c r="X163" s="14" t="s">
        <v>49</v>
      </c>
      <c r="Y163" s="21" t="s">
        <v>50</v>
      </c>
      <c r="Z163" s="21" t="s">
        <v>51</v>
      </c>
      <c r="AA163" s="21" t="s">
        <v>51</v>
      </c>
      <c r="AB163" s="21" t="s">
        <v>51</v>
      </c>
      <c r="AC163" s="16">
        <v>12</v>
      </c>
      <c r="AD163" s="16">
        <v>48</v>
      </c>
      <c r="AE163" s="16">
        <v>48</v>
      </c>
      <c r="AF163" s="16" t="s">
        <v>743</v>
      </c>
      <c r="AG163" s="16" t="s">
        <v>744</v>
      </c>
      <c r="AH163" s="13"/>
    </row>
    <row r="164" s="1" customFormat="1" ht="36" spans="1:34">
      <c r="A164" s="42"/>
      <c r="B164" s="14" t="s">
        <v>745</v>
      </c>
      <c r="C164" s="14" t="s">
        <v>746</v>
      </c>
      <c r="D164" s="14" t="s">
        <v>446</v>
      </c>
      <c r="E164" s="14" t="s">
        <v>338</v>
      </c>
      <c r="F164" s="14">
        <v>2023</v>
      </c>
      <c r="G164" s="14" t="s">
        <v>118</v>
      </c>
      <c r="H164" s="14" t="s">
        <v>119</v>
      </c>
      <c r="I164" s="14" t="s">
        <v>120</v>
      </c>
      <c r="J164" s="21">
        <v>17</v>
      </c>
      <c r="K164" s="22">
        <f t="shared" si="17"/>
        <v>17</v>
      </c>
      <c r="L164" s="21">
        <v>17</v>
      </c>
      <c r="M164" s="22"/>
      <c r="N164" s="22"/>
      <c r="O164" s="22"/>
      <c r="P164" s="22"/>
      <c r="Q164" s="33">
        <f t="shared" si="18"/>
        <v>0</v>
      </c>
      <c r="R164" s="33"/>
      <c r="S164" s="33"/>
      <c r="T164" s="33"/>
      <c r="U164" s="33"/>
      <c r="V164" s="33"/>
      <c r="W164" s="33"/>
      <c r="X164" s="14" t="s">
        <v>49</v>
      </c>
      <c r="Y164" s="21" t="s">
        <v>50</v>
      </c>
      <c r="Z164" s="21" t="s">
        <v>51</v>
      </c>
      <c r="AA164" s="21" t="s">
        <v>51</v>
      </c>
      <c r="AB164" s="21" t="s">
        <v>51</v>
      </c>
      <c r="AC164" s="16">
        <v>139</v>
      </c>
      <c r="AD164" s="16">
        <v>556</v>
      </c>
      <c r="AE164" s="16">
        <v>556</v>
      </c>
      <c r="AF164" s="16" t="s">
        <v>747</v>
      </c>
      <c r="AG164" s="16" t="s">
        <v>748</v>
      </c>
      <c r="AH164" s="13"/>
    </row>
    <row r="165" s="1" customFormat="1" ht="36" spans="1:34">
      <c r="A165" s="42"/>
      <c r="B165" s="14" t="s">
        <v>749</v>
      </c>
      <c r="C165" s="14" t="s">
        <v>750</v>
      </c>
      <c r="D165" s="14" t="s">
        <v>446</v>
      </c>
      <c r="E165" s="14" t="s">
        <v>338</v>
      </c>
      <c r="F165" s="14">
        <v>2023</v>
      </c>
      <c r="G165" s="14" t="s">
        <v>118</v>
      </c>
      <c r="H165" s="14" t="s">
        <v>119</v>
      </c>
      <c r="I165" s="14" t="s">
        <v>120</v>
      </c>
      <c r="J165" s="21">
        <v>270</v>
      </c>
      <c r="K165" s="22">
        <f t="shared" si="17"/>
        <v>270</v>
      </c>
      <c r="L165" s="21">
        <v>270</v>
      </c>
      <c r="M165" s="22"/>
      <c r="N165" s="22"/>
      <c r="O165" s="22"/>
      <c r="P165" s="22"/>
      <c r="Q165" s="33">
        <f t="shared" si="18"/>
        <v>0</v>
      </c>
      <c r="R165" s="33"/>
      <c r="S165" s="33"/>
      <c r="T165" s="33"/>
      <c r="U165" s="33"/>
      <c r="V165" s="33"/>
      <c r="W165" s="33"/>
      <c r="X165" s="14" t="s">
        <v>49</v>
      </c>
      <c r="Y165" s="21" t="s">
        <v>50</v>
      </c>
      <c r="Z165" s="21" t="s">
        <v>51</v>
      </c>
      <c r="AA165" s="21" t="s">
        <v>51</v>
      </c>
      <c r="AB165" s="21" t="s">
        <v>51</v>
      </c>
      <c r="AC165" s="16">
        <v>420</v>
      </c>
      <c r="AD165" s="16">
        <v>1214</v>
      </c>
      <c r="AE165" s="16">
        <v>1214</v>
      </c>
      <c r="AF165" s="16" t="s">
        <v>616</v>
      </c>
      <c r="AG165" s="16" t="s">
        <v>751</v>
      </c>
      <c r="AH165" s="13"/>
    </row>
    <row r="166" s="1" customFormat="1" ht="36" spans="1:34">
      <c r="A166" s="42"/>
      <c r="B166" s="14" t="s">
        <v>752</v>
      </c>
      <c r="C166" s="14" t="s">
        <v>753</v>
      </c>
      <c r="D166" s="14" t="s">
        <v>446</v>
      </c>
      <c r="E166" s="14" t="s">
        <v>338</v>
      </c>
      <c r="F166" s="14">
        <v>2023</v>
      </c>
      <c r="G166" s="14" t="s">
        <v>118</v>
      </c>
      <c r="H166" s="14" t="s">
        <v>119</v>
      </c>
      <c r="I166" s="14" t="s">
        <v>120</v>
      </c>
      <c r="J166" s="21">
        <v>20</v>
      </c>
      <c r="K166" s="22">
        <f t="shared" si="17"/>
        <v>20</v>
      </c>
      <c r="L166" s="21">
        <v>20</v>
      </c>
      <c r="M166" s="22"/>
      <c r="N166" s="22"/>
      <c r="O166" s="22"/>
      <c r="P166" s="22"/>
      <c r="Q166" s="33">
        <f t="shared" si="18"/>
        <v>0</v>
      </c>
      <c r="R166" s="33"/>
      <c r="S166" s="33"/>
      <c r="T166" s="33"/>
      <c r="U166" s="33"/>
      <c r="V166" s="33"/>
      <c r="W166" s="33"/>
      <c r="X166" s="14" t="s">
        <v>49</v>
      </c>
      <c r="Y166" s="21" t="s">
        <v>50</v>
      </c>
      <c r="Z166" s="21" t="s">
        <v>51</v>
      </c>
      <c r="AA166" s="21" t="s">
        <v>51</v>
      </c>
      <c r="AB166" s="21" t="s">
        <v>51</v>
      </c>
      <c r="AC166" s="16">
        <v>20</v>
      </c>
      <c r="AD166" s="16">
        <v>59</v>
      </c>
      <c r="AE166" s="16">
        <v>59</v>
      </c>
      <c r="AF166" s="16" t="s">
        <v>616</v>
      </c>
      <c r="AG166" s="16" t="s">
        <v>754</v>
      </c>
      <c r="AH166" s="13"/>
    </row>
    <row r="167" s="1" customFormat="1" ht="72" spans="1:34">
      <c r="A167" s="42"/>
      <c r="B167" s="14" t="s">
        <v>755</v>
      </c>
      <c r="C167" s="14" t="s">
        <v>756</v>
      </c>
      <c r="D167" s="14" t="s">
        <v>446</v>
      </c>
      <c r="E167" s="14" t="s">
        <v>338</v>
      </c>
      <c r="F167" s="14">
        <v>2023</v>
      </c>
      <c r="G167" s="14" t="s">
        <v>118</v>
      </c>
      <c r="H167" s="14" t="s">
        <v>119</v>
      </c>
      <c r="I167" s="14" t="s">
        <v>120</v>
      </c>
      <c r="J167" s="21">
        <v>124</v>
      </c>
      <c r="K167" s="22">
        <f t="shared" si="17"/>
        <v>124</v>
      </c>
      <c r="L167" s="22"/>
      <c r="M167" s="21">
        <v>124</v>
      </c>
      <c r="N167" s="22"/>
      <c r="O167" s="22"/>
      <c r="P167" s="22"/>
      <c r="Q167" s="33">
        <f t="shared" si="18"/>
        <v>0</v>
      </c>
      <c r="R167" s="33"/>
      <c r="S167" s="33"/>
      <c r="T167" s="33"/>
      <c r="U167" s="33"/>
      <c r="V167" s="33"/>
      <c r="W167" s="33"/>
      <c r="X167" s="14" t="s">
        <v>49</v>
      </c>
      <c r="Y167" s="21" t="s">
        <v>50</v>
      </c>
      <c r="Z167" s="21" t="s">
        <v>51</v>
      </c>
      <c r="AA167" s="21" t="s">
        <v>51</v>
      </c>
      <c r="AB167" s="21" t="s">
        <v>51</v>
      </c>
      <c r="AC167" s="16">
        <v>231</v>
      </c>
      <c r="AD167" s="16">
        <v>924</v>
      </c>
      <c r="AE167" s="16">
        <v>924</v>
      </c>
      <c r="AF167" s="16" t="s">
        <v>710</v>
      </c>
      <c r="AG167" s="16" t="s">
        <v>757</v>
      </c>
      <c r="AH167" s="13"/>
    </row>
    <row r="168" s="1" customFormat="1" ht="48" spans="1:34">
      <c r="A168" s="42"/>
      <c r="B168" s="14" t="s">
        <v>758</v>
      </c>
      <c r="C168" s="14" t="s">
        <v>759</v>
      </c>
      <c r="D168" s="14" t="s">
        <v>446</v>
      </c>
      <c r="E168" s="14" t="s">
        <v>338</v>
      </c>
      <c r="F168" s="14">
        <v>2023</v>
      </c>
      <c r="G168" s="14" t="s">
        <v>118</v>
      </c>
      <c r="H168" s="14" t="s">
        <v>119</v>
      </c>
      <c r="I168" s="14" t="s">
        <v>120</v>
      </c>
      <c r="J168" s="21">
        <v>50</v>
      </c>
      <c r="K168" s="22">
        <f t="shared" si="17"/>
        <v>50</v>
      </c>
      <c r="L168" s="22"/>
      <c r="M168" s="21">
        <v>50</v>
      </c>
      <c r="N168" s="22"/>
      <c r="O168" s="22"/>
      <c r="P168" s="22"/>
      <c r="Q168" s="33">
        <f t="shared" si="18"/>
        <v>0</v>
      </c>
      <c r="R168" s="33"/>
      <c r="S168" s="33"/>
      <c r="T168" s="33"/>
      <c r="U168" s="33"/>
      <c r="V168" s="33"/>
      <c r="W168" s="33"/>
      <c r="X168" s="14" t="s">
        <v>49</v>
      </c>
      <c r="Y168" s="21" t="s">
        <v>50</v>
      </c>
      <c r="Z168" s="21" t="s">
        <v>51</v>
      </c>
      <c r="AA168" s="21" t="s">
        <v>51</v>
      </c>
      <c r="AB168" s="21" t="s">
        <v>51</v>
      </c>
      <c r="AC168" s="16">
        <v>123</v>
      </c>
      <c r="AD168" s="16">
        <v>492</v>
      </c>
      <c r="AE168" s="16">
        <v>492</v>
      </c>
      <c r="AF168" s="16" t="s">
        <v>616</v>
      </c>
      <c r="AG168" s="16" t="s">
        <v>730</v>
      </c>
      <c r="AH168" s="13"/>
    </row>
    <row r="169" s="1" customFormat="1" ht="36" spans="1:34">
      <c r="A169" s="42"/>
      <c r="B169" s="14" t="s">
        <v>760</v>
      </c>
      <c r="C169" s="14" t="s">
        <v>761</v>
      </c>
      <c r="D169" s="14" t="s">
        <v>446</v>
      </c>
      <c r="E169" s="14" t="s">
        <v>338</v>
      </c>
      <c r="F169" s="14">
        <v>2023</v>
      </c>
      <c r="G169" s="14" t="s">
        <v>118</v>
      </c>
      <c r="H169" s="14" t="s">
        <v>119</v>
      </c>
      <c r="I169" s="14" t="s">
        <v>120</v>
      </c>
      <c r="J169" s="23">
        <v>60</v>
      </c>
      <c r="K169" s="22">
        <f t="shared" si="17"/>
        <v>60</v>
      </c>
      <c r="L169" s="22"/>
      <c r="M169" s="23">
        <v>60</v>
      </c>
      <c r="N169" s="22"/>
      <c r="O169" s="22"/>
      <c r="P169" s="22"/>
      <c r="Q169" s="33">
        <f t="shared" si="18"/>
        <v>0</v>
      </c>
      <c r="R169" s="33"/>
      <c r="S169" s="33"/>
      <c r="T169" s="33"/>
      <c r="U169" s="33"/>
      <c r="V169" s="33"/>
      <c r="W169" s="33"/>
      <c r="X169" s="14" t="s">
        <v>49</v>
      </c>
      <c r="Y169" s="21" t="s">
        <v>50</v>
      </c>
      <c r="Z169" s="21" t="s">
        <v>51</v>
      </c>
      <c r="AA169" s="21" t="s">
        <v>50</v>
      </c>
      <c r="AB169" s="21" t="s">
        <v>51</v>
      </c>
      <c r="AC169" s="40">
        <v>53</v>
      </c>
      <c r="AD169" s="40">
        <v>212</v>
      </c>
      <c r="AE169" s="40">
        <v>128</v>
      </c>
      <c r="AF169" s="16" t="s">
        <v>616</v>
      </c>
      <c r="AG169" s="16" t="s">
        <v>762</v>
      </c>
      <c r="AH169" s="13"/>
    </row>
    <row r="170" s="1" customFormat="1" ht="48" spans="1:34">
      <c r="A170" s="42"/>
      <c r="B170" s="14" t="s">
        <v>763</v>
      </c>
      <c r="C170" s="16" t="s">
        <v>764</v>
      </c>
      <c r="D170" s="16" t="s">
        <v>446</v>
      </c>
      <c r="E170" s="16" t="s">
        <v>446</v>
      </c>
      <c r="F170" s="14">
        <v>2023</v>
      </c>
      <c r="G170" s="14" t="s">
        <v>118</v>
      </c>
      <c r="H170" s="14" t="s">
        <v>119</v>
      </c>
      <c r="I170" s="14" t="s">
        <v>120</v>
      </c>
      <c r="J170" s="21">
        <v>400</v>
      </c>
      <c r="K170" s="22">
        <f t="shared" si="17"/>
        <v>400</v>
      </c>
      <c r="L170" s="22"/>
      <c r="M170" s="21">
        <v>400</v>
      </c>
      <c r="N170" s="22"/>
      <c r="O170" s="22"/>
      <c r="P170" s="22"/>
      <c r="Q170" s="33">
        <f t="shared" si="18"/>
        <v>0</v>
      </c>
      <c r="R170" s="33"/>
      <c r="S170" s="33"/>
      <c r="T170" s="33"/>
      <c r="U170" s="33"/>
      <c r="V170" s="33"/>
      <c r="W170" s="33"/>
      <c r="X170" s="16" t="s">
        <v>49</v>
      </c>
      <c r="Y170" s="21" t="s">
        <v>50</v>
      </c>
      <c r="Z170" s="16" t="s">
        <v>51</v>
      </c>
      <c r="AA170" s="16" t="s">
        <v>51</v>
      </c>
      <c r="AB170" s="16" t="s">
        <v>51</v>
      </c>
      <c r="AC170" s="16">
        <v>5000</v>
      </c>
      <c r="AD170" s="16">
        <v>15000</v>
      </c>
      <c r="AE170" s="16">
        <v>15000</v>
      </c>
      <c r="AF170" s="16" t="s">
        <v>765</v>
      </c>
      <c r="AG170" s="16" t="s">
        <v>766</v>
      </c>
      <c r="AH170" s="13"/>
    </row>
    <row r="171" s="1" customFormat="1" ht="36" spans="1:34">
      <c r="A171" s="42"/>
      <c r="B171" s="14" t="s">
        <v>767</v>
      </c>
      <c r="C171" s="16" t="s">
        <v>768</v>
      </c>
      <c r="D171" s="16" t="s">
        <v>446</v>
      </c>
      <c r="E171" s="16" t="s">
        <v>446</v>
      </c>
      <c r="F171" s="14">
        <v>2023</v>
      </c>
      <c r="G171" s="14" t="s">
        <v>118</v>
      </c>
      <c r="H171" s="14" t="s">
        <v>119</v>
      </c>
      <c r="I171" s="14" t="s">
        <v>120</v>
      </c>
      <c r="J171" s="21">
        <v>1000</v>
      </c>
      <c r="K171" s="22">
        <f t="shared" si="17"/>
        <v>1000</v>
      </c>
      <c r="L171" s="22"/>
      <c r="M171" s="21">
        <v>1000</v>
      </c>
      <c r="N171" s="22"/>
      <c r="O171" s="22"/>
      <c r="P171" s="22"/>
      <c r="Q171" s="33">
        <f t="shared" si="18"/>
        <v>0</v>
      </c>
      <c r="R171" s="33"/>
      <c r="S171" s="33"/>
      <c r="T171" s="33"/>
      <c r="U171" s="33"/>
      <c r="V171" s="33"/>
      <c r="W171" s="33"/>
      <c r="X171" s="16" t="s">
        <v>49</v>
      </c>
      <c r="Y171" s="21" t="s">
        <v>50</v>
      </c>
      <c r="Z171" s="16" t="s">
        <v>51</v>
      </c>
      <c r="AA171" s="16" t="s">
        <v>51</v>
      </c>
      <c r="AB171" s="16" t="s">
        <v>51</v>
      </c>
      <c r="AC171" s="16">
        <v>13000</v>
      </c>
      <c r="AD171" s="16">
        <v>39000</v>
      </c>
      <c r="AE171" s="16">
        <v>69000</v>
      </c>
      <c r="AF171" s="16" t="s">
        <v>765</v>
      </c>
      <c r="AG171" s="16" t="s">
        <v>769</v>
      </c>
      <c r="AH171" s="13"/>
    </row>
    <row r="172" s="1" customFormat="1" ht="84" spans="1:34">
      <c r="A172" s="42"/>
      <c r="B172" s="17" t="s">
        <v>770</v>
      </c>
      <c r="C172" s="17" t="s">
        <v>771</v>
      </c>
      <c r="D172" s="17" t="s">
        <v>772</v>
      </c>
      <c r="E172" s="17" t="s">
        <v>773</v>
      </c>
      <c r="F172" s="14">
        <v>2023</v>
      </c>
      <c r="G172" s="14" t="s">
        <v>118</v>
      </c>
      <c r="H172" s="14" t="s">
        <v>119</v>
      </c>
      <c r="I172" s="14" t="s">
        <v>120</v>
      </c>
      <c r="J172" s="25">
        <v>105</v>
      </c>
      <c r="K172" s="22">
        <f t="shared" si="17"/>
        <v>105</v>
      </c>
      <c r="L172" s="22"/>
      <c r="M172" s="25">
        <v>105</v>
      </c>
      <c r="N172" s="22"/>
      <c r="O172" s="22"/>
      <c r="P172" s="22"/>
      <c r="Q172" s="33">
        <f t="shared" si="18"/>
        <v>0</v>
      </c>
      <c r="R172" s="33"/>
      <c r="S172" s="33"/>
      <c r="T172" s="33"/>
      <c r="U172" s="33"/>
      <c r="V172" s="33"/>
      <c r="W172" s="33"/>
      <c r="X172" s="17" t="s">
        <v>49</v>
      </c>
      <c r="Y172" s="17" t="s">
        <v>50</v>
      </c>
      <c r="Z172" s="17" t="s">
        <v>51</v>
      </c>
      <c r="AA172" s="17" t="s">
        <v>51</v>
      </c>
      <c r="AB172" s="17" t="s">
        <v>51</v>
      </c>
      <c r="AC172" s="17">
        <v>20</v>
      </c>
      <c r="AD172" s="17">
        <v>60</v>
      </c>
      <c r="AE172" s="17">
        <v>110</v>
      </c>
      <c r="AF172" s="16" t="s">
        <v>774</v>
      </c>
      <c r="AG172" s="17" t="s">
        <v>775</v>
      </c>
      <c r="AH172" s="13"/>
    </row>
    <row r="173" s="1" customFormat="1" ht="48" spans="1:34">
      <c r="A173" s="42"/>
      <c r="B173" s="14" t="s">
        <v>776</v>
      </c>
      <c r="C173" s="14" t="s">
        <v>777</v>
      </c>
      <c r="D173" s="14" t="s">
        <v>152</v>
      </c>
      <c r="E173" s="14" t="s">
        <v>359</v>
      </c>
      <c r="F173" s="14">
        <v>2023</v>
      </c>
      <c r="G173" s="15" t="s">
        <v>152</v>
      </c>
      <c r="H173" s="14" t="s">
        <v>154</v>
      </c>
      <c r="I173" s="15" t="s">
        <v>155</v>
      </c>
      <c r="J173" s="21">
        <v>140</v>
      </c>
      <c r="K173" s="22">
        <f t="shared" si="17"/>
        <v>140</v>
      </c>
      <c r="L173" s="22"/>
      <c r="M173" s="21">
        <v>140</v>
      </c>
      <c r="N173" s="22"/>
      <c r="O173" s="22"/>
      <c r="P173" s="22"/>
      <c r="Q173" s="33">
        <f t="shared" si="18"/>
        <v>0</v>
      </c>
      <c r="R173" s="33"/>
      <c r="S173" s="33"/>
      <c r="T173" s="33"/>
      <c r="U173" s="33"/>
      <c r="V173" s="33"/>
      <c r="W173" s="33"/>
      <c r="X173" s="14" t="s">
        <v>49</v>
      </c>
      <c r="Y173" s="21" t="s">
        <v>51</v>
      </c>
      <c r="Z173" s="21" t="s">
        <v>51</v>
      </c>
      <c r="AA173" s="21" t="s">
        <v>51</v>
      </c>
      <c r="AB173" s="21" t="s">
        <v>51</v>
      </c>
      <c r="AC173" s="16">
        <v>246</v>
      </c>
      <c r="AD173" s="16">
        <v>1085</v>
      </c>
      <c r="AE173" s="16">
        <v>2000</v>
      </c>
      <c r="AF173" s="16" t="s">
        <v>778</v>
      </c>
      <c r="AG173" s="16" t="s">
        <v>779</v>
      </c>
      <c r="AH173" s="13"/>
    </row>
    <row r="174" s="1" customFormat="1" ht="48" spans="1:34">
      <c r="A174" s="42"/>
      <c r="B174" s="14" t="s">
        <v>780</v>
      </c>
      <c r="C174" s="54" t="s">
        <v>781</v>
      </c>
      <c r="D174" s="14" t="s">
        <v>56</v>
      </c>
      <c r="E174" s="14" t="s">
        <v>782</v>
      </c>
      <c r="F174" s="14">
        <v>2023</v>
      </c>
      <c r="G174" s="14" t="s">
        <v>56</v>
      </c>
      <c r="H174" s="14" t="s">
        <v>58</v>
      </c>
      <c r="I174" s="15" t="s">
        <v>59</v>
      </c>
      <c r="J174" s="21">
        <v>280</v>
      </c>
      <c r="K174" s="22">
        <v>280</v>
      </c>
      <c r="L174" s="22">
        <v>280</v>
      </c>
      <c r="M174" s="21"/>
      <c r="N174" s="22"/>
      <c r="O174" s="22"/>
      <c r="P174" s="22"/>
      <c r="Q174" s="33"/>
      <c r="R174" s="33"/>
      <c r="S174" s="33"/>
      <c r="T174" s="33"/>
      <c r="U174" s="33"/>
      <c r="V174" s="33"/>
      <c r="W174" s="33"/>
      <c r="X174" s="14" t="s">
        <v>49</v>
      </c>
      <c r="Y174" s="21" t="s">
        <v>50</v>
      </c>
      <c r="Z174" s="21" t="s">
        <v>51</v>
      </c>
      <c r="AA174" s="21" t="s">
        <v>50</v>
      </c>
      <c r="AB174" s="21" t="s">
        <v>51</v>
      </c>
      <c r="AC174" s="16">
        <v>30</v>
      </c>
      <c r="AD174" s="16">
        <v>105</v>
      </c>
      <c r="AE174" s="16">
        <v>522</v>
      </c>
      <c r="AF174" s="16" t="s">
        <v>783</v>
      </c>
      <c r="AG174" s="16" t="s">
        <v>784</v>
      </c>
      <c r="AH174" s="13"/>
    </row>
    <row r="175" s="1" customFormat="1" ht="96" spans="1:34">
      <c r="A175" s="42"/>
      <c r="B175" s="14" t="s">
        <v>785</v>
      </c>
      <c r="C175" s="14" t="s">
        <v>786</v>
      </c>
      <c r="D175" s="14" t="s">
        <v>56</v>
      </c>
      <c r="E175" s="14" t="s">
        <v>782</v>
      </c>
      <c r="F175" s="14">
        <v>2023</v>
      </c>
      <c r="G175" s="14" t="s">
        <v>787</v>
      </c>
      <c r="H175" s="14" t="s">
        <v>788</v>
      </c>
      <c r="I175" s="14"/>
      <c r="J175" s="21">
        <v>180</v>
      </c>
      <c r="K175" s="22">
        <f>L175+M175+N175+O175</f>
        <v>180</v>
      </c>
      <c r="L175" s="22"/>
      <c r="M175" s="22"/>
      <c r="N175" s="21">
        <v>180</v>
      </c>
      <c r="O175" s="22"/>
      <c r="P175" s="22"/>
      <c r="Q175" s="33">
        <f>J175-L175-M175-N175-O175-P175</f>
        <v>0</v>
      </c>
      <c r="R175" s="33"/>
      <c r="S175" s="33"/>
      <c r="T175" s="33"/>
      <c r="U175" s="33"/>
      <c r="V175" s="33"/>
      <c r="W175" s="33"/>
      <c r="X175" s="14" t="s">
        <v>49</v>
      </c>
      <c r="Y175" s="14" t="s">
        <v>51</v>
      </c>
      <c r="Z175" s="14" t="s">
        <v>51</v>
      </c>
      <c r="AA175" s="14" t="s">
        <v>51</v>
      </c>
      <c r="AB175" s="14" t="s">
        <v>51</v>
      </c>
      <c r="AC175" s="16">
        <v>32</v>
      </c>
      <c r="AD175" s="16">
        <v>79</v>
      </c>
      <c r="AE175" s="14">
        <v>296</v>
      </c>
      <c r="AF175" s="14" t="s">
        <v>789</v>
      </c>
      <c r="AG175" s="14" t="s">
        <v>790</v>
      </c>
      <c r="AH175" s="13"/>
    </row>
    <row r="176" s="1" customFormat="1" ht="96" spans="1:34">
      <c r="A176" s="42"/>
      <c r="B176" s="14" t="s">
        <v>791</v>
      </c>
      <c r="C176" s="14" t="s">
        <v>792</v>
      </c>
      <c r="D176" s="14" t="s">
        <v>56</v>
      </c>
      <c r="E176" s="14" t="s">
        <v>793</v>
      </c>
      <c r="F176" s="14">
        <v>2023</v>
      </c>
      <c r="G176" s="14" t="s">
        <v>787</v>
      </c>
      <c r="H176" s="14" t="s">
        <v>788</v>
      </c>
      <c r="I176" s="14"/>
      <c r="J176" s="21">
        <v>130</v>
      </c>
      <c r="K176" s="22">
        <f>L176+M176+N176+O176</f>
        <v>130</v>
      </c>
      <c r="L176" s="22"/>
      <c r="M176" s="22"/>
      <c r="N176" s="21">
        <v>130</v>
      </c>
      <c r="O176" s="22"/>
      <c r="P176" s="22"/>
      <c r="Q176" s="33">
        <f>J176-L176-M176-N176-O176-P176</f>
        <v>0</v>
      </c>
      <c r="R176" s="33"/>
      <c r="S176" s="33"/>
      <c r="T176" s="33"/>
      <c r="U176" s="33"/>
      <c r="V176" s="33"/>
      <c r="W176" s="33"/>
      <c r="X176" s="14" t="s">
        <v>49</v>
      </c>
      <c r="Y176" s="14" t="s">
        <v>51</v>
      </c>
      <c r="Z176" s="14" t="s">
        <v>51</v>
      </c>
      <c r="AA176" s="14" t="s">
        <v>51</v>
      </c>
      <c r="AB176" s="14" t="s">
        <v>51</v>
      </c>
      <c r="AC176" s="16">
        <v>15</v>
      </c>
      <c r="AD176" s="16">
        <v>41</v>
      </c>
      <c r="AE176" s="14">
        <v>137</v>
      </c>
      <c r="AF176" s="14" t="s">
        <v>794</v>
      </c>
      <c r="AG176" s="14" t="s">
        <v>795</v>
      </c>
      <c r="AH176" s="13"/>
    </row>
    <row r="177" s="1" customFormat="1" ht="32" customHeight="1" spans="1:34">
      <c r="A177" s="42" t="s">
        <v>796</v>
      </c>
      <c r="B177" s="11">
        <v>1</v>
      </c>
      <c r="C177" s="11"/>
      <c r="D177" s="11"/>
      <c r="E177" s="41"/>
      <c r="F177" s="41"/>
      <c r="G177" s="11"/>
      <c r="H177" s="11"/>
      <c r="I177" s="11"/>
      <c r="J177" s="9">
        <f>SUM(J178)</f>
        <v>2200</v>
      </c>
      <c r="K177" s="9">
        <f t="shared" ref="K177:P177" si="19">SUM(K178)</f>
        <v>2200</v>
      </c>
      <c r="L177" s="9">
        <f t="shared" si="19"/>
        <v>0</v>
      </c>
      <c r="M177" s="9">
        <f t="shared" si="19"/>
        <v>2200</v>
      </c>
      <c r="N177" s="9">
        <f t="shared" si="19"/>
        <v>0</v>
      </c>
      <c r="O177" s="9">
        <f t="shared" si="19"/>
        <v>0</v>
      </c>
      <c r="P177" s="9">
        <f t="shared" si="19"/>
        <v>0</v>
      </c>
      <c r="Q177" s="45"/>
      <c r="R177" s="45"/>
      <c r="S177" s="45"/>
      <c r="T177" s="45"/>
      <c r="U177" s="45"/>
      <c r="V177" s="45"/>
      <c r="W177" s="45"/>
      <c r="X177" s="9"/>
      <c r="Y177" s="9"/>
      <c r="Z177" s="9"/>
      <c r="AA177" s="9"/>
      <c r="AB177" s="9"/>
      <c r="AC177" s="52"/>
      <c r="AD177" s="39"/>
      <c r="AE177" s="39"/>
      <c r="AF177" s="39"/>
      <c r="AG177" s="39"/>
      <c r="AH177" s="52"/>
    </row>
    <row r="178" s="1" customFormat="1" ht="32" customHeight="1" spans="1:34">
      <c r="A178" s="42" t="s">
        <v>797</v>
      </c>
      <c r="B178" s="11">
        <v>1</v>
      </c>
      <c r="C178" s="11"/>
      <c r="D178" s="11"/>
      <c r="E178" s="41"/>
      <c r="F178" s="41"/>
      <c r="G178" s="11"/>
      <c r="H178" s="11"/>
      <c r="I178" s="11"/>
      <c r="J178" s="9">
        <f>SUM(J179)</f>
        <v>2200</v>
      </c>
      <c r="K178" s="9">
        <f t="shared" ref="K178:P178" si="20">SUM(K179)</f>
        <v>2200</v>
      </c>
      <c r="L178" s="9">
        <f t="shared" si="20"/>
        <v>0</v>
      </c>
      <c r="M178" s="9">
        <f t="shared" si="20"/>
        <v>2200</v>
      </c>
      <c r="N178" s="9">
        <f t="shared" si="20"/>
        <v>0</v>
      </c>
      <c r="O178" s="9">
        <f t="shared" si="20"/>
        <v>0</v>
      </c>
      <c r="P178" s="9">
        <f t="shared" si="20"/>
        <v>0</v>
      </c>
      <c r="Q178" s="45"/>
      <c r="R178" s="45"/>
      <c r="S178" s="45"/>
      <c r="T178" s="45"/>
      <c r="U178" s="45"/>
      <c r="V178" s="45"/>
      <c r="W178" s="45"/>
      <c r="X178" s="9"/>
      <c r="Y178" s="9"/>
      <c r="Z178" s="9"/>
      <c r="AA178" s="9"/>
      <c r="AB178" s="9"/>
      <c r="AC178" s="52"/>
      <c r="AD178" s="39"/>
      <c r="AE178" s="39"/>
      <c r="AF178" s="39"/>
      <c r="AG178" s="39"/>
      <c r="AH178" s="52"/>
    </row>
    <row r="179" s="1" customFormat="1" ht="84" spans="1:34">
      <c r="A179" s="42"/>
      <c r="B179" s="14" t="s">
        <v>798</v>
      </c>
      <c r="C179" s="14" t="s">
        <v>799</v>
      </c>
      <c r="D179" s="14" t="s">
        <v>446</v>
      </c>
      <c r="E179" s="13"/>
      <c r="F179" s="14">
        <v>2023</v>
      </c>
      <c r="G179" s="14" t="s">
        <v>454</v>
      </c>
      <c r="H179" s="14" t="s">
        <v>455</v>
      </c>
      <c r="I179" s="14" t="s">
        <v>456</v>
      </c>
      <c r="J179" s="21">
        <v>2200</v>
      </c>
      <c r="K179" s="22">
        <f>L179+M179+N179+O179</f>
        <v>2200</v>
      </c>
      <c r="L179" s="21"/>
      <c r="M179" s="21">
        <v>2200</v>
      </c>
      <c r="N179" s="22"/>
      <c r="O179" s="22"/>
      <c r="P179" s="22"/>
      <c r="Q179" s="33">
        <f>J179-L179-M179-N179-O179-P179</f>
        <v>0</v>
      </c>
      <c r="R179" s="33"/>
      <c r="S179" s="33"/>
      <c r="T179" s="33"/>
      <c r="U179" s="33"/>
      <c r="V179" s="33"/>
      <c r="W179" s="33"/>
      <c r="X179" s="14" t="s">
        <v>49</v>
      </c>
      <c r="Y179" s="14" t="s">
        <v>51</v>
      </c>
      <c r="Z179" s="14" t="s">
        <v>51</v>
      </c>
      <c r="AA179" s="14" t="s">
        <v>51</v>
      </c>
      <c r="AB179" s="14" t="s">
        <v>51</v>
      </c>
      <c r="AC179" s="14">
        <v>17000</v>
      </c>
      <c r="AD179" s="14">
        <v>43000</v>
      </c>
      <c r="AE179" s="14">
        <v>43000</v>
      </c>
      <c r="AF179" s="14" t="s">
        <v>800</v>
      </c>
      <c r="AG179" s="14" t="s">
        <v>801</v>
      </c>
      <c r="AH179" s="13"/>
    </row>
    <row r="180" s="1" customFormat="1" ht="32" customHeight="1" spans="1:34">
      <c r="A180" s="42" t="s">
        <v>802</v>
      </c>
      <c r="B180" s="11">
        <v>1</v>
      </c>
      <c r="C180" s="11"/>
      <c r="D180" s="11"/>
      <c r="E180" s="41"/>
      <c r="F180" s="41"/>
      <c r="G180" s="11"/>
      <c r="H180" s="11"/>
      <c r="I180" s="11"/>
      <c r="J180" s="9">
        <f>SUM(J181)</f>
        <v>950</v>
      </c>
      <c r="K180" s="9">
        <f t="shared" ref="K180:P180" si="21">SUM(K181)</f>
        <v>950</v>
      </c>
      <c r="L180" s="9">
        <f t="shared" si="21"/>
        <v>0</v>
      </c>
      <c r="M180" s="9">
        <f t="shared" si="21"/>
        <v>950</v>
      </c>
      <c r="N180" s="9">
        <f t="shared" si="21"/>
        <v>0</v>
      </c>
      <c r="O180" s="9">
        <f t="shared" si="21"/>
        <v>0</v>
      </c>
      <c r="P180" s="9">
        <f t="shared" si="21"/>
        <v>0</v>
      </c>
      <c r="Q180" s="45"/>
      <c r="R180" s="45"/>
      <c r="S180" s="45"/>
      <c r="T180" s="45"/>
      <c r="U180" s="45"/>
      <c r="V180" s="45"/>
      <c r="W180" s="45"/>
      <c r="X180" s="9"/>
      <c r="Y180" s="9"/>
      <c r="Z180" s="9"/>
      <c r="AA180" s="9"/>
      <c r="AB180" s="9"/>
      <c r="AC180" s="52"/>
      <c r="AD180" s="39"/>
      <c r="AE180" s="39"/>
      <c r="AF180" s="52"/>
      <c r="AG180" s="52"/>
      <c r="AH180" s="52"/>
    </row>
    <row r="181" s="1" customFormat="1" ht="60" spans="1:34">
      <c r="A181" s="42"/>
      <c r="B181" s="14" t="s">
        <v>803</v>
      </c>
      <c r="C181" s="14" t="s">
        <v>804</v>
      </c>
      <c r="D181" s="14" t="s">
        <v>446</v>
      </c>
      <c r="E181" s="13"/>
      <c r="F181" s="14">
        <v>2023</v>
      </c>
      <c r="G181" s="14" t="s">
        <v>447</v>
      </c>
      <c r="H181" s="14" t="s">
        <v>448</v>
      </c>
      <c r="I181" s="14" t="s">
        <v>449</v>
      </c>
      <c r="J181" s="21">
        <v>950</v>
      </c>
      <c r="K181" s="22">
        <f>L181+M181+N181+O181</f>
        <v>950</v>
      </c>
      <c r="L181" s="22"/>
      <c r="M181" s="21">
        <v>950</v>
      </c>
      <c r="N181" s="22"/>
      <c r="O181" s="22"/>
      <c r="P181" s="22"/>
      <c r="Q181" s="33">
        <f>J181-L181-M181-N181-O181-P181</f>
        <v>0</v>
      </c>
      <c r="R181" s="33"/>
      <c r="S181" s="33"/>
      <c r="T181" s="33"/>
      <c r="U181" s="33"/>
      <c r="V181" s="33"/>
      <c r="W181" s="33"/>
      <c r="X181" s="14" t="s">
        <v>49</v>
      </c>
      <c r="Y181" s="14" t="s">
        <v>51</v>
      </c>
      <c r="Z181" s="14" t="s">
        <v>51</v>
      </c>
      <c r="AA181" s="14" t="s">
        <v>51</v>
      </c>
      <c r="AB181" s="14" t="s">
        <v>51</v>
      </c>
      <c r="AC181" s="14"/>
      <c r="AD181" s="14">
        <v>1525</v>
      </c>
      <c r="AE181" s="14">
        <v>1525</v>
      </c>
      <c r="AF181" s="14" t="s">
        <v>805</v>
      </c>
      <c r="AG181" s="14" t="s">
        <v>806</v>
      </c>
      <c r="AH181" s="13"/>
    </row>
    <row r="182" s="1" customFormat="1" ht="32" customHeight="1" spans="1:34">
      <c r="A182" s="42" t="s">
        <v>807</v>
      </c>
      <c r="B182" s="11">
        <v>2</v>
      </c>
      <c r="C182" s="11"/>
      <c r="D182" s="11"/>
      <c r="E182" s="41"/>
      <c r="F182" s="41"/>
      <c r="G182" s="11"/>
      <c r="H182" s="11"/>
      <c r="I182" s="11"/>
      <c r="J182" s="9">
        <f>SUM(J185,J183)</f>
        <v>1200</v>
      </c>
      <c r="K182" s="9">
        <f t="shared" ref="K182:P182" si="22">SUM(K185,K183)</f>
        <v>1200</v>
      </c>
      <c r="L182" s="9">
        <f t="shared" si="22"/>
        <v>0</v>
      </c>
      <c r="M182" s="9">
        <f t="shared" si="22"/>
        <v>1200</v>
      </c>
      <c r="N182" s="9">
        <f t="shared" si="22"/>
        <v>0</v>
      </c>
      <c r="O182" s="9">
        <f t="shared" si="22"/>
        <v>0</v>
      </c>
      <c r="P182" s="9">
        <f t="shared" si="22"/>
        <v>0</v>
      </c>
      <c r="Q182" s="45"/>
      <c r="R182" s="45"/>
      <c r="S182" s="45"/>
      <c r="T182" s="45"/>
      <c r="U182" s="45"/>
      <c r="V182" s="45"/>
      <c r="W182" s="45"/>
      <c r="X182" s="9"/>
      <c r="Y182" s="9"/>
      <c r="Z182" s="9"/>
      <c r="AA182" s="9"/>
      <c r="AB182" s="9"/>
      <c r="AC182" s="39"/>
      <c r="AD182" s="39"/>
      <c r="AE182" s="39"/>
      <c r="AF182" s="31"/>
      <c r="AG182" s="31"/>
      <c r="AH182" s="52"/>
    </row>
    <row r="183" s="1" customFormat="1" ht="32" customHeight="1" spans="1:34">
      <c r="A183" s="42" t="s">
        <v>808</v>
      </c>
      <c r="B183" s="11">
        <v>1</v>
      </c>
      <c r="C183" s="11"/>
      <c r="D183" s="11"/>
      <c r="E183" s="41"/>
      <c r="F183" s="41"/>
      <c r="G183" s="11"/>
      <c r="H183" s="11"/>
      <c r="I183" s="11"/>
      <c r="J183" s="9">
        <f>SUM(J184)</f>
        <v>900</v>
      </c>
      <c r="K183" s="9">
        <f t="shared" ref="K183:P183" si="23">SUM(K184)</f>
        <v>900</v>
      </c>
      <c r="L183" s="9">
        <f t="shared" si="23"/>
        <v>0</v>
      </c>
      <c r="M183" s="9">
        <f t="shared" si="23"/>
        <v>900</v>
      </c>
      <c r="N183" s="9">
        <f t="shared" si="23"/>
        <v>0</v>
      </c>
      <c r="O183" s="9">
        <f t="shared" si="23"/>
        <v>0</v>
      </c>
      <c r="P183" s="9">
        <f t="shared" si="23"/>
        <v>0</v>
      </c>
      <c r="Q183" s="45"/>
      <c r="R183" s="45"/>
      <c r="S183" s="45"/>
      <c r="T183" s="45"/>
      <c r="U183" s="45"/>
      <c r="V183" s="45"/>
      <c r="W183" s="45"/>
      <c r="X183" s="9"/>
      <c r="Y183" s="9"/>
      <c r="Z183" s="9"/>
      <c r="AA183" s="9"/>
      <c r="AB183" s="9"/>
      <c r="AC183" s="39"/>
      <c r="AD183" s="39"/>
      <c r="AE183" s="39"/>
      <c r="AF183" s="31"/>
      <c r="AG183" s="31"/>
      <c r="AH183" s="52"/>
    </row>
    <row r="184" s="1" customFormat="1" ht="48" spans="1:34">
      <c r="A184" s="42"/>
      <c r="B184" s="14" t="s">
        <v>809</v>
      </c>
      <c r="C184" s="14" t="s">
        <v>810</v>
      </c>
      <c r="D184" s="14" t="s">
        <v>446</v>
      </c>
      <c r="E184" s="13"/>
      <c r="F184" s="14">
        <v>2023</v>
      </c>
      <c r="G184" s="14" t="s">
        <v>447</v>
      </c>
      <c r="H184" s="14" t="s">
        <v>448</v>
      </c>
      <c r="I184" s="14" t="s">
        <v>449</v>
      </c>
      <c r="J184" s="21">
        <v>900</v>
      </c>
      <c r="K184" s="22">
        <f>L184+M184+N184+O184</f>
        <v>900</v>
      </c>
      <c r="L184" s="21"/>
      <c r="M184" s="21">
        <v>900</v>
      </c>
      <c r="N184" s="22"/>
      <c r="O184" s="22"/>
      <c r="P184" s="22"/>
      <c r="Q184" s="33">
        <f>J184-L184-M184-N184-O184-P184</f>
        <v>0</v>
      </c>
      <c r="R184" s="33"/>
      <c r="S184" s="33"/>
      <c r="T184" s="33"/>
      <c r="U184" s="33"/>
      <c r="V184" s="33"/>
      <c r="W184" s="33"/>
      <c r="X184" s="14" t="s">
        <v>49</v>
      </c>
      <c r="Y184" s="14" t="s">
        <v>51</v>
      </c>
      <c r="Z184" s="14" t="s">
        <v>51</v>
      </c>
      <c r="AA184" s="14" t="s">
        <v>51</v>
      </c>
      <c r="AB184" s="14" t="s">
        <v>51</v>
      </c>
      <c r="AC184" s="14"/>
      <c r="AD184" s="14">
        <v>2000</v>
      </c>
      <c r="AE184" s="14">
        <v>2000</v>
      </c>
      <c r="AF184" s="14" t="s">
        <v>811</v>
      </c>
      <c r="AG184" s="14" t="s">
        <v>812</v>
      </c>
      <c r="AH184" s="13"/>
    </row>
    <row r="185" s="1" customFormat="1" ht="32" customHeight="1" spans="1:34">
      <c r="A185" s="42" t="s">
        <v>813</v>
      </c>
      <c r="B185" s="11">
        <v>1</v>
      </c>
      <c r="C185" s="11"/>
      <c r="D185" s="11"/>
      <c r="E185" s="41"/>
      <c r="F185" s="41"/>
      <c r="G185" s="11"/>
      <c r="H185" s="11"/>
      <c r="I185" s="11"/>
      <c r="J185" s="9">
        <f>SUM(J186)</f>
        <v>300</v>
      </c>
      <c r="K185" s="9">
        <f t="shared" ref="K185:P185" si="24">SUM(K186)</f>
        <v>300</v>
      </c>
      <c r="L185" s="9">
        <f t="shared" si="24"/>
        <v>0</v>
      </c>
      <c r="M185" s="9">
        <f t="shared" si="24"/>
        <v>300</v>
      </c>
      <c r="N185" s="9">
        <f t="shared" si="24"/>
        <v>0</v>
      </c>
      <c r="O185" s="9">
        <f t="shared" si="24"/>
        <v>0</v>
      </c>
      <c r="P185" s="9">
        <f t="shared" si="24"/>
        <v>0</v>
      </c>
      <c r="Q185" s="45"/>
      <c r="R185" s="45"/>
      <c r="S185" s="45"/>
      <c r="T185" s="45"/>
      <c r="U185" s="45"/>
      <c r="V185" s="45"/>
      <c r="W185" s="45"/>
      <c r="X185" s="9"/>
      <c r="Y185" s="9"/>
      <c r="Z185" s="9"/>
      <c r="AA185" s="9"/>
      <c r="AB185" s="9"/>
      <c r="AC185" s="39"/>
      <c r="AD185" s="39"/>
      <c r="AE185" s="39"/>
      <c r="AF185" s="31"/>
      <c r="AG185" s="31"/>
      <c r="AH185" s="52"/>
    </row>
    <row r="186" s="1" customFormat="1" ht="108" spans="1:34">
      <c r="A186" s="42"/>
      <c r="B186" s="14" t="s">
        <v>814</v>
      </c>
      <c r="C186" s="14" t="s">
        <v>815</v>
      </c>
      <c r="D186" s="14" t="s">
        <v>446</v>
      </c>
      <c r="E186" s="13"/>
      <c r="F186" s="14">
        <v>2023</v>
      </c>
      <c r="G186" s="14" t="s">
        <v>447</v>
      </c>
      <c r="H186" s="14" t="s">
        <v>448</v>
      </c>
      <c r="I186" s="14" t="s">
        <v>449</v>
      </c>
      <c r="J186" s="21">
        <v>300</v>
      </c>
      <c r="K186" s="22">
        <f>L186+M186+N186+O186</f>
        <v>300</v>
      </c>
      <c r="L186" s="22"/>
      <c r="M186" s="21">
        <v>300</v>
      </c>
      <c r="N186" s="22"/>
      <c r="O186" s="22"/>
      <c r="P186" s="22"/>
      <c r="Q186" s="33">
        <f>J186-L186-M186-N186-O186-P186</f>
        <v>0</v>
      </c>
      <c r="R186" s="33"/>
      <c r="S186" s="33"/>
      <c r="T186" s="33"/>
      <c r="U186" s="33"/>
      <c r="V186" s="33"/>
      <c r="W186" s="33"/>
      <c r="X186" s="14" t="s">
        <v>49</v>
      </c>
      <c r="Y186" s="14" t="s">
        <v>51</v>
      </c>
      <c r="Z186" s="14" t="s">
        <v>51</v>
      </c>
      <c r="AA186" s="14" t="s">
        <v>51</v>
      </c>
      <c r="AB186" s="14" t="s">
        <v>51</v>
      </c>
      <c r="AC186" s="16"/>
      <c r="AD186" s="14"/>
      <c r="AE186" s="14">
        <v>2000</v>
      </c>
      <c r="AF186" s="14">
        <v>2000</v>
      </c>
      <c r="AG186" s="14" t="s">
        <v>816</v>
      </c>
      <c r="AH186" s="14" t="s">
        <v>817</v>
      </c>
    </row>
    <row r="187" s="1" customFormat="1" ht="32" customHeight="1" spans="1:34">
      <c r="A187" s="42" t="s">
        <v>818</v>
      </c>
      <c r="B187" s="11">
        <v>4</v>
      </c>
      <c r="C187" s="11"/>
      <c r="D187" s="11"/>
      <c r="E187" s="41"/>
      <c r="F187" s="41"/>
      <c r="G187" s="11"/>
      <c r="H187" s="11"/>
      <c r="I187" s="11"/>
      <c r="J187" s="9">
        <f>SUM(J188,J190,J192,J194)</f>
        <v>4100</v>
      </c>
      <c r="K187" s="9">
        <f t="shared" ref="K187:P187" si="25">SUM(K188,K190,K192,K194)</f>
        <v>3800</v>
      </c>
      <c r="L187" s="9">
        <f t="shared" si="25"/>
        <v>1300</v>
      </c>
      <c r="M187" s="9">
        <f t="shared" si="25"/>
        <v>0</v>
      </c>
      <c r="N187" s="9">
        <f t="shared" si="25"/>
        <v>0</v>
      </c>
      <c r="O187" s="9">
        <f t="shared" si="25"/>
        <v>2500</v>
      </c>
      <c r="P187" s="9">
        <f t="shared" si="25"/>
        <v>300</v>
      </c>
      <c r="Q187" s="45"/>
      <c r="R187" s="45"/>
      <c r="S187" s="45"/>
      <c r="T187" s="45"/>
      <c r="U187" s="45"/>
      <c r="V187" s="45"/>
      <c r="W187" s="45"/>
      <c r="X187" s="9"/>
      <c r="Y187" s="9"/>
      <c r="Z187" s="9"/>
      <c r="AA187" s="9"/>
      <c r="AB187" s="9"/>
      <c r="AC187" s="39"/>
      <c r="AD187" s="39"/>
      <c r="AE187" s="39"/>
      <c r="AF187" s="55"/>
      <c r="AG187" s="55"/>
      <c r="AH187" s="52"/>
    </row>
    <row r="188" s="1" customFormat="1" ht="32" customHeight="1" spans="1:34">
      <c r="A188" s="42" t="s">
        <v>819</v>
      </c>
      <c r="B188" s="11">
        <v>1</v>
      </c>
      <c r="C188" s="11"/>
      <c r="D188" s="11"/>
      <c r="E188" s="41"/>
      <c r="F188" s="41"/>
      <c r="G188" s="11"/>
      <c r="H188" s="11"/>
      <c r="I188" s="11"/>
      <c r="J188" s="9">
        <f>SUM(J189)</f>
        <v>2000</v>
      </c>
      <c r="K188" s="9">
        <f t="shared" ref="K188:P188" si="26">SUM(K189)</f>
        <v>2000</v>
      </c>
      <c r="L188" s="9">
        <f t="shared" si="26"/>
        <v>0</v>
      </c>
      <c r="M188" s="9">
        <f t="shared" si="26"/>
        <v>0</v>
      </c>
      <c r="N188" s="9">
        <f t="shared" si="26"/>
        <v>0</v>
      </c>
      <c r="O188" s="9">
        <f t="shared" si="26"/>
        <v>2000</v>
      </c>
      <c r="P188" s="9">
        <f t="shared" si="26"/>
        <v>0</v>
      </c>
      <c r="Q188" s="45"/>
      <c r="R188" s="45"/>
      <c r="S188" s="45"/>
      <c r="T188" s="45"/>
      <c r="U188" s="45"/>
      <c r="V188" s="45"/>
      <c r="W188" s="45"/>
      <c r="X188" s="9"/>
      <c r="Y188" s="9"/>
      <c r="Z188" s="9"/>
      <c r="AA188" s="9"/>
      <c r="AB188" s="9"/>
      <c r="AC188" s="39"/>
      <c r="AD188" s="39"/>
      <c r="AE188" s="39"/>
      <c r="AF188" s="55"/>
      <c r="AG188" s="55"/>
      <c r="AH188" s="52"/>
    </row>
    <row r="189" s="1" customFormat="1" ht="36" spans="1:34">
      <c r="A189" s="42"/>
      <c r="B189" s="14" t="s">
        <v>820</v>
      </c>
      <c r="C189" s="14" t="s">
        <v>821</v>
      </c>
      <c r="D189" s="14" t="s">
        <v>446</v>
      </c>
      <c r="E189" s="13"/>
      <c r="F189" s="14">
        <v>2023</v>
      </c>
      <c r="G189" s="14" t="s">
        <v>447</v>
      </c>
      <c r="H189" s="14" t="s">
        <v>448</v>
      </c>
      <c r="I189" s="14" t="s">
        <v>449</v>
      </c>
      <c r="J189" s="21">
        <v>2000</v>
      </c>
      <c r="K189" s="22">
        <f>L189+M189+N189+O189</f>
        <v>2000</v>
      </c>
      <c r="L189" s="21"/>
      <c r="M189" s="22"/>
      <c r="N189" s="22"/>
      <c r="O189" s="21">
        <v>2000</v>
      </c>
      <c r="P189" s="22"/>
      <c r="Q189" s="33">
        <f>J189-L189-M189-N189-O189-P189</f>
        <v>0</v>
      </c>
      <c r="R189" s="33"/>
      <c r="S189" s="33"/>
      <c r="T189" s="33"/>
      <c r="U189" s="33"/>
      <c r="V189" s="33"/>
      <c r="W189" s="33"/>
      <c r="X189" s="14" t="s">
        <v>49</v>
      </c>
      <c r="Y189" s="14" t="s">
        <v>51</v>
      </c>
      <c r="Z189" s="14" t="s">
        <v>51</v>
      </c>
      <c r="AA189" s="14" t="s">
        <v>51</v>
      </c>
      <c r="AB189" s="14" t="s">
        <v>51</v>
      </c>
      <c r="AC189" s="14">
        <v>10941</v>
      </c>
      <c r="AD189" s="14">
        <v>35855</v>
      </c>
      <c r="AE189" s="14">
        <v>35855</v>
      </c>
      <c r="AF189" s="14" t="s">
        <v>822</v>
      </c>
      <c r="AG189" s="14" t="s">
        <v>823</v>
      </c>
      <c r="AH189" s="13"/>
    </row>
    <row r="190" s="1" customFormat="1" ht="32" customHeight="1" spans="1:34">
      <c r="A190" s="42" t="s">
        <v>824</v>
      </c>
      <c r="B190" s="11">
        <v>1</v>
      </c>
      <c r="C190" s="11"/>
      <c r="D190" s="11"/>
      <c r="E190" s="41"/>
      <c r="F190" s="41"/>
      <c r="G190" s="11"/>
      <c r="H190" s="11"/>
      <c r="I190" s="11"/>
      <c r="J190" s="9">
        <f>SUM(J191)</f>
        <v>1300</v>
      </c>
      <c r="K190" s="9">
        <f t="shared" ref="K190:P190" si="27">SUM(K191)</f>
        <v>1300</v>
      </c>
      <c r="L190" s="9">
        <f t="shared" si="27"/>
        <v>1300</v>
      </c>
      <c r="M190" s="9">
        <f t="shared" si="27"/>
        <v>0</v>
      </c>
      <c r="N190" s="9">
        <f t="shared" si="27"/>
        <v>0</v>
      </c>
      <c r="O190" s="9">
        <f t="shared" si="27"/>
        <v>0</v>
      </c>
      <c r="P190" s="9">
        <f t="shared" si="27"/>
        <v>0</v>
      </c>
      <c r="Q190" s="45"/>
      <c r="R190" s="45"/>
      <c r="S190" s="45"/>
      <c r="T190" s="45"/>
      <c r="U190" s="45"/>
      <c r="V190" s="45"/>
      <c r="W190" s="45"/>
      <c r="X190" s="9"/>
      <c r="Y190" s="9"/>
      <c r="Z190" s="9"/>
      <c r="AA190" s="9"/>
      <c r="AB190" s="9"/>
      <c r="AC190" s="39"/>
      <c r="AD190" s="39"/>
      <c r="AE190" s="39"/>
      <c r="AF190" s="55"/>
      <c r="AG190" s="55"/>
      <c r="AH190" s="52"/>
    </row>
    <row r="191" s="1" customFormat="1" ht="60" spans="1:34">
      <c r="A191" s="42"/>
      <c r="B191" s="14" t="s">
        <v>825</v>
      </c>
      <c r="C191" s="14" t="s">
        <v>826</v>
      </c>
      <c r="D191" s="14" t="s">
        <v>446</v>
      </c>
      <c r="E191" s="13"/>
      <c r="F191" s="14">
        <v>2023</v>
      </c>
      <c r="G191" s="14" t="s">
        <v>447</v>
      </c>
      <c r="H191" s="14" t="s">
        <v>448</v>
      </c>
      <c r="I191" s="14" t="s">
        <v>449</v>
      </c>
      <c r="J191" s="21">
        <v>1300</v>
      </c>
      <c r="K191" s="22">
        <f>L191+M191+N191+O191</f>
        <v>1300</v>
      </c>
      <c r="L191" s="21">
        <v>1300</v>
      </c>
      <c r="M191" s="22"/>
      <c r="N191" s="22"/>
      <c r="O191" s="21"/>
      <c r="P191" s="22"/>
      <c r="Q191" s="33">
        <f>J191-L191-M191-N191-O191-P191</f>
        <v>0</v>
      </c>
      <c r="R191" s="33"/>
      <c r="S191" s="33"/>
      <c r="T191" s="33"/>
      <c r="U191" s="33"/>
      <c r="V191" s="33"/>
      <c r="W191" s="33"/>
      <c r="X191" s="14" t="s">
        <v>49</v>
      </c>
      <c r="Y191" s="14" t="s">
        <v>51</v>
      </c>
      <c r="Z191" s="14" t="s">
        <v>51</v>
      </c>
      <c r="AA191" s="14" t="s">
        <v>51</v>
      </c>
      <c r="AB191" s="14" t="s">
        <v>51</v>
      </c>
      <c r="AC191" s="14">
        <v>2530</v>
      </c>
      <c r="AD191" s="14">
        <v>8855</v>
      </c>
      <c r="AE191" s="14">
        <v>8855</v>
      </c>
      <c r="AF191" s="14" t="s">
        <v>827</v>
      </c>
      <c r="AG191" s="14" t="s">
        <v>828</v>
      </c>
      <c r="AH191" s="13"/>
    </row>
    <row r="192" s="1" customFormat="1" ht="32" customHeight="1" spans="1:34">
      <c r="A192" s="42" t="s">
        <v>829</v>
      </c>
      <c r="B192" s="14">
        <v>1</v>
      </c>
      <c r="C192" s="14"/>
      <c r="D192" s="14"/>
      <c r="E192" s="41"/>
      <c r="F192" s="41"/>
      <c r="G192" s="31"/>
      <c r="H192" s="31"/>
      <c r="I192" s="31"/>
      <c r="J192" s="9">
        <f t="shared" ref="J192:P192" si="28">SUM(J193)</f>
        <v>500</v>
      </c>
      <c r="K192" s="9">
        <f t="shared" si="28"/>
        <v>500</v>
      </c>
      <c r="L192" s="9">
        <f t="shared" si="28"/>
        <v>0</v>
      </c>
      <c r="M192" s="9">
        <f t="shared" si="28"/>
        <v>0</v>
      </c>
      <c r="N192" s="9">
        <f t="shared" si="28"/>
        <v>0</v>
      </c>
      <c r="O192" s="9">
        <f t="shared" si="28"/>
        <v>500</v>
      </c>
      <c r="P192" s="9">
        <f t="shared" si="28"/>
        <v>0</v>
      </c>
      <c r="Q192" s="45"/>
      <c r="R192" s="45"/>
      <c r="S192" s="45"/>
      <c r="T192" s="45"/>
      <c r="U192" s="45"/>
      <c r="V192" s="45"/>
      <c r="W192" s="45"/>
      <c r="X192" s="14"/>
      <c r="Y192" s="14"/>
      <c r="Z192" s="14"/>
      <c r="AA192" s="14"/>
      <c r="AB192" s="14"/>
      <c r="AC192" s="14"/>
      <c r="AD192" s="14"/>
      <c r="AE192" s="14"/>
      <c r="AF192" s="14"/>
      <c r="AG192" s="14"/>
      <c r="AH192" s="52"/>
    </row>
    <row r="193" s="1" customFormat="1" ht="36" spans="1:34">
      <c r="A193" s="42"/>
      <c r="B193" s="14" t="s">
        <v>830</v>
      </c>
      <c r="C193" s="14" t="s">
        <v>831</v>
      </c>
      <c r="D193" s="14" t="s">
        <v>446</v>
      </c>
      <c r="E193" s="13"/>
      <c r="F193" s="14">
        <v>2023</v>
      </c>
      <c r="G193" s="14" t="s">
        <v>447</v>
      </c>
      <c r="H193" s="14" t="s">
        <v>448</v>
      </c>
      <c r="I193" s="14" t="s">
        <v>449</v>
      </c>
      <c r="J193" s="21">
        <v>500</v>
      </c>
      <c r="K193" s="22">
        <f>L193+M193+N193+O193</f>
        <v>500</v>
      </c>
      <c r="L193" s="21"/>
      <c r="M193" s="22"/>
      <c r="N193" s="22"/>
      <c r="O193" s="21">
        <v>500</v>
      </c>
      <c r="P193" s="22"/>
      <c r="Q193" s="33">
        <f>J193-L193-M193-N193-O193-P193</f>
        <v>0</v>
      </c>
      <c r="R193" s="33"/>
      <c r="S193" s="33"/>
      <c r="T193" s="33"/>
      <c r="U193" s="33"/>
      <c r="V193" s="33"/>
      <c r="W193" s="33"/>
      <c r="X193" s="14" t="s">
        <v>49</v>
      </c>
      <c r="Y193" s="14" t="s">
        <v>51</v>
      </c>
      <c r="Z193" s="14" t="s">
        <v>51</v>
      </c>
      <c r="AA193" s="14" t="s">
        <v>51</v>
      </c>
      <c r="AB193" s="14" t="s">
        <v>51</v>
      </c>
      <c r="AC193" s="14">
        <v>655</v>
      </c>
      <c r="AD193" s="14">
        <v>2275</v>
      </c>
      <c r="AE193" s="14">
        <v>2275</v>
      </c>
      <c r="AF193" s="14" t="s">
        <v>832</v>
      </c>
      <c r="AG193" s="14" t="s">
        <v>833</v>
      </c>
      <c r="AH193" s="13"/>
    </row>
    <row r="194" s="1" customFormat="1" ht="32" customHeight="1" spans="1:34">
      <c r="A194" s="42" t="s">
        <v>834</v>
      </c>
      <c r="B194" s="11">
        <v>1</v>
      </c>
      <c r="C194" s="11"/>
      <c r="D194" s="11"/>
      <c r="E194" s="41"/>
      <c r="F194" s="41"/>
      <c r="G194" s="11"/>
      <c r="H194" s="11"/>
      <c r="I194" s="11"/>
      <c r="J194" s="9">
        <f>SUM(J195)</f>
        <v>300</v>
      </c>
      <c r="K194" s="9">
        <f t="shared" ref="K194:P194" si="29">SUM(K195)</f>
        <v>0</v>
      </c>
      <c r="L194" s="9">
        <f t="shared" si="29"/>
        <v>0</v>
      </c>
      <c r="M194" s="9">
        <f t="shared" si="29"/>
        <v>0</v>
      </c>
      <c r="N194" s="9">
        <f t="shared" si="29"/>
        <v>0</v>
      </c>
      <c r="O194" s="9">
        <f t="shared" si="29"/>
        <v>0</v>
      </c>
      <c r="P194" s="9">
        <f t="shared" si="29"/>
        <v>300</v>
      </c>
      <c r="Q194" s="45"/>
      <c r="R194" s="45"/>
      <c r="S194" s="45"/>
      <c r="T194" s="45"/>
      <c r="U194" s="45"/>
      <c r="V194" s="45"/>
      <c r="W194" s="45"/>
      <c r="X194" s="9"/>
      <c r="Y194" s="9"/>
      <c r="Z194" s="9"/>
      <c r="AA194" s="9"/>
      <c r="AB194" s="9"/>
      <c r="AC194" s="39"/>
      <c r="AD194" s="39"/>
      <c r="AE194" s="39"/>
      <c r="AF194" s="55"/>
      <c r="AG194" s="55"/>
      <c r="AH194" s="52"/>
    </row>
    <row r="195" s="1" customFormat="1" ht="48" spans="1:34">
      <c r="A195" s="42"/>
      <c r="B195" s="14" t="s">
        <v>835</v>
      </c>
      <c r="C195" s="14" t="s">
        <v>836</v>
      </c>
      <c r="D195" s="14" t="s">
        <v>446</v>
      </c>
      <c r="E195" s="13"/>
      <c r="F195" s="14">
        <v>2023</v>
      </c>
      <c r="G195" s="14" t="s">
        <v>447</v>
      </c>
      <c r="H195" s="14" t="s">
        <v>448</v>
      </c>
      <c r="I195" s="14" t="s">
        <v>449</v>
      </c>
      <c r="J195" s="21">
        <v>300</v>
      </c>
      <c r="K195" s="22">
        <f>L195+M195+N195+O195</f>
        <v>0</v>
      </c>
      <c r="L195" s="21"/>
      <c r="M195" s="22"/>
      <c r="N195" s="22"/>
      <c r="O195" s="21"/>
      <c r="P195" s="21">
        <v>300</v>
      </c>
      <c r="Q195" s="33">
        <f>J195-L195-M195-N195-O195-P195</f>
        <v>0</v>
      </c>
      <c r="R195" s="33"/>
      <c r="S195" s="33"/>
      <c r="T195" s="33"/>
      <c r="U195" s="33"/>
      <c r="V195" s="33"/>
      <c r="W195" s="33"/>
      <c r="X195" s="14" t="s">
        <v>49</v>
      </c>
      <c r="Y195" s="14" t="s">
        <v>51</v>
      </c>
      <c r="Z195" s="14" t="s">
        <v>51</v>
      </c>
      <c r="AA195" s="14" t="s">
        <v>51</v>
      </c>
      <c r="AB195" s="14" t="s">
        <v>51</v>
      </c>
      <c r="AC195" s="14">
        <v>5352</v>
      </c>
      <c r="AD195" s="14">
        <v>20343</v>
      </c>
      <c r="AE195" s="14">
        <v>20343</v>
      </c>
      <c r="AF195" s="14" t="s">
        <v>837</v>
      </c>
      <c r="AG195" s="14" t="s">
        <v>838</v>
      </c>
      <c r="AH195" s="13"/>
    </row>
    <row r="196" s="1" customFormat="1" ht="32" customHeight="1" spans="1:34">
      <c r="A196" s="11" t="s">
        <v>839</v>
      </c>
      <c r="B196" s="41">
        <v>163</v>
      </c>
      <c r="C196" s="41"/>
      <c r="D196" s="41"/>
      <c r="E196" s="41"/>
      <c r="F196" s="41"/>
      <c r="G196" s="41"/>
      <c r="H196" s="41"/>
      <c r="I196" s="41"/>
      <c r="J196" s="9">
        <f>SUBTOTAL(9,J197,J312)</f>
        <v>14724.35</v>
      </c>
      <c r="K196" s="9">
        <f t="shared" ref="K196:P196" si="30">SUBTOTAL(9,K197,K312)</f>
        <v>11941.35</v>
      </c>
      <c r="L196" s="9">
        <f t="shared" si="30"/>
        <v>11037.99</v>
      </c>
      <c r="M196" s="9">
        <f t="shared" si="30"/>
        <v>0</v>
      </c>
      <c r="N196" s="9">
        <f t="shared" si="30"/>
        <v>903.36</v>
      </c>
      <c r="O196" s="9">
        <f t="shared" si="30"/>
        <v>0</v>
      </c>
      <c r="P196" s="9">
        <f t="shared" si="30"/>
        <v>2783</v>
      </c>
      <c r="Q196" s="45"/>
      <c r="R196" s="45"/>
      <c r="S196" s="45"/>
      <c r="T196" s="45"/>
      <c r="U196" s="45"/>
      <c r="V196" s="45"/>
      <c r="W196" s="45"/>
      <c r="X196" s="9"/>
      <c r="Y196" s="9"/>
      <c r="Z196" s="9"/>
      <c r="AA196" s="9"/>
      <c r="AB196" s="9"/>
      <c r="AC196" s="52"/>
      <c r="AD196" s="52"/>
      <c r="AE196" s="31"/>
      <c r="AF196" s="31"/>
      <c r="AG196" s="52"/>
      <c r="AH196" s="52"/>
    </row>
    <row r="197" s="1" customFormat="1" ht="32" customHeight="1" spans="1:34">
      <c r="A197" s="11" t="s">
        <v>840</v>
      </c>
      <c r="B197" s="41">
        <v>114</v>
      </c>
      <c r="C197" s="41"/>
      <c r="D197" s="41"/>
      <c r="E197" s="41"/>
      <c r="F197" s="41"/>
      <c r="G197" s="41"/>
      <c r="H197" s="41"/>
      <c r="I197" s="41"/>
      <c r="J197" s="9">
        <f>SUM(J198:J311)</f>
        <v>4584.35</v>
      </c>
      <c r="K197" s="9">
        <f t="shared" ref="K197:P197" si="31">SUM(K198:K311)</f>
        <v>4584.35</v>
      </c>
      <c r="L197" s="9">
        <f t="shared" si="31"/>
        <v>4349.99</v>
      </c>
      <c r="M197" s="9">
        <f t="shared" si="31"/>
        <v>0</v>
      </c>
      <c r="N197" s="9">
        <f t="shared" si="31"/>
        <v>234.36</v>
      </c>
      <c r="O197" s="9">
        <f t="shared" si="31"/>
        <v>0</v>
      </c>
      <c r="P197" s="9">
        <f t="shared" si="31"/>
        <v>0</v>
      </c>
      <c r="Q197" s="45"/>
      <c r="R197" s="45"/>
      <c r="S197" s="45"/>
      <c r="T197" s="45"/>
      <c r="U197" s="45"/>
      <c r="V197" s="45"/>
      <c r="W197" s="45"/>
      <c r="X197" s="9"/>
      <c r="Y197" s="9"/>
      <c r="Z197" s="9"/>
      <c r="AA197" s="9"/>
      <c r="AB197" s="9"/>
      <c r="AC197" s="52"/>
      <c r="AD197" s="52"/>
      <c r="AE197" s="31"/>
      <c r="AF197" s="31"/>
      <c r="AG197" s="52"/>
      <c r="AH197" s="52"/>
    </row>
    <row r="198" s="1" customFormat="1" ht="72" spans="1:34">
      <c r="A198" s="11"/>
      <c r="B198" s="16" t="s">
        <v>841</v>
      </c>
      <c r="C198" s="16" t="s">
        <v>842</v>
      </c>
      <c r="D198" s="16" t="s">
        <v>135</v>
      </c>
      <c r="E198" s="16" t="s">
        <v>843</v>
      </c>
      <c r="F198" s="14">
        <v>2023</v>
      </c>
      <c r="G198" s="56" t="s">
        <v>135</v>
      </c>
      <c r="H198" s="15" t="s">
        <v>137</v>
      </c>
      <c r="I198" s="15" t="s">
        <v>138</v>
      </c>
      <c r="J198" s="21">
        <v>168.5</v>
      </c>
      <c r="K198" s="22">
        <f t="shared" ref="K198:K229" si="32">L198+M198+N198+O198</f>
        <v>168.5</v>
      </c>
      <c r="L198" s="22"/>
      <c r="M198" s="22"/>
      <c r="N198" s="21">
        <v>168.5</v>
      </c>
      <c r="O198" s="22"/>
      <c r="P198" s="22"/>
      <c r="Q198" s="33">
        <f t="shared" ref="Q198:Q229" si="33">J198-L198-M198-N198-O198-P198</f>
        <v>0</v>
      </c>
      <c r="R198" s="33"/>
      <c r="S198" s="33"/>
      <c r="T198" s="33"/>
      <c r="U198" s="33"/>
      <c r="V198" s="33"/>
      <c r="W198" s="33"/>
      <c r="X198" s="16" t="s">
        <v>505</v>
      </c>
      <c r="Y198" s="16" t="s">
        <v>50</v>
      </c>
      <c r="Z198" s="16" t="s">
        <v>51</v>
      </c>
      <c r="AA198" s="16" t="s">
        <v>51</v>
      </c>
      <c r="AB198" s="16" t="s">
        <v>51</v>
      </c>
      <c r="AC198" s="16">
        <v>265</v>
      </c>
      <c r="AD198" s="16">
        <v>942</v>
      </c>
      <c r="AE198" s="16">
        <v>2560</v>
      </c>
      <c r="AF198" s="16" t="s">
        <v>844</v>
      </c>
      <c r="AG198" s="16" t="s">
        <v>845</v>
      </c>
      <c r="AH198" s="13"/>
    </row>
    <row r="199" s="1" customFormat="1" ht="192" spans="1:34">
      <c r="A199" s="11"/>
      <c r="B199" s="16" t="s">
        <v>846</v>
      </c>
      <c r="C199" s="16" t="s">
        <v>847</v>
      </c>
      <c r="D199" s="16" t="s">
        <v>135</v>
      </c>
      <c r="E199" s="16" t="s">
        <v>143</v>
      </c>
      <c r="F199" s="14">
        <v>2023</v>
      </c>
      <c r="G199" s="56" t="s">
        <v>135</v>
      </c>
      <c r="H199" s="15" t="s">
        <v>137</v>
      </c>
      <c r="I199" s="15" t="s">
        <v>138</v>
      </c>
      <c r="J199" s="21">
        <v>65.86</v>
      </c>
      <c r="K199" s="22">
        <f t="shared" si="32"/>
        <v>65.86</v>
      </c>
      <c r="L199" s="22"/>
      <c r="M199" s="22"/>
      <c r="N199" s="21">
        <v>65.86</v>
      </c>
      <c r="O199" s="22"/>
      <c r="P199" s="22"/>
      <c r="Q199" s="33">
        <f t="shared" si="33"/>
        <v>0</v>
      </c>
      <c r="R199" s="33"/>
      <c r="S199" s="33"/>
      <c r="T199" s="33"/>
      <c r="U199" s="33"/>
      <c r="V199" s="33"/>
      <c r="W199" s="33"/>
      <c r="X199" s="16" t="s">
        <v>505</v>
      </c>
      <c r="Y199" s="16" t="s">
        <v>50</v>
      </c>
      <c r="Z199" s="16" t="s">
        <v>51</v>
      </c>
      <c r="AA199" s="16" t="s">
        <v>51</v>
      </c>
      <c r="AB199" s="16" t="s">
        <v>51</v>
      </c>
      <c r="AC199" s="16">
        <v>55</v>
      </c>
      <c r="AD199" s="16">
        <v>192</v>
      </c>
      <c r="AE199" s="16">
        <v>242</v>
      </c>
      <c r="AF199" s="16" t="s">
        <v>844</v>
      </c>
      <c r="AG199" s="16" t="s">
        <v>848</v>
      </c>
      <c r="AH199" s="13"/>
    </row>
    <row r="200" s="1" customFormat="1" ht="96" spans="1:34">
      <c r="A200" s="11"/>
      <c r="B200" s="16" t="s">
        <v>849</v>
      </c>
      <c r="C200" s="16" t="s">
        <v>850</v>
      </c>
      <c r="D200" s="16" t="s">
        <v>314</v>
      </c>
      <c r="E200" s="16" t="s">
        <v>327</v>
      </c>
      <c r="F200" s="14">
        <v>2023</v>
      </c>
      <c r="G200" s="56" t="s">
        <v>314</v>
      </c>
      <c r="H200" s="14" t="s">
        <v>316</v>
      </c>
      <c r="I200" s="15" t="s">
        <v>317</v>
      </c>
      <c r="J200" s="21">
        <v>76</v>
      </c>
      <c r="K200" s="22">
        <f t="shared" si="32"/>
        <v>76</v>
      </c>
      <c r="L200" s="21">
        <v>76</v>
      </c>
      <c r="M200" s="22"/>
      <c r="N200" s="22"/>
      <c r="O200" s="22"/>
      <c r="P200" s="21"/>
      <c r="Q200" s="33">
        <f t="shared" si="33"/>
        <v>0</v>
      </c>
      <c r="R200" s="33"/>
      <c r="S200" s="33"/>
      <c r="T200" s="33"/>
      <c r="U200" s="33"/>
      <c r="V200" s="33"/>
      <c r="W200" s="33"/>
      <c r="X200" s="16" t="s">
        <v>49</v>
      </c>
      <c r="Y200" s="16" t="s">
        <v>50</v>
      </c>
      <c r="Z200" s="16" t="s">
        <v>51</v>
      </c>
      <c r="AA200" s="16" t="s">
        <v>51</v>
      </c>
      <c r="AB200" s="16" t="s">
        <v>51</v>
      </c>
      <c r="AC200" s="16">
        <v>3</v>
      </c>
      <c r="AD200" s="16">
        <v>14</v>
      </c>
      <c r="AE200" s="16">
        <v>58</v>
      </c>
      <c r="AF200" s="16" t="s">
        <v>851</v>
      </c>
      <c r="AG200" s="16" t="s">
        <v>852</v>
      </c>
      <c r="AH200" s="13"/>
    </row>
    <row r="201" s="1" customFormat="1" ht="36" spans="1:34">
      <c r="A201" s="11"/>
      <c r="B201" s="16" t="s">
        <v>853</v>
      </c>
      <c r="C201" s="16" t="s">
        <v>854</v>
      </c>
      <c r="D201" s="16" t="s">
        <v>190</v>
      </c>
      <c r="E201" s="16" t="s">
        <v>421</v>
      </c>
      <c r="F201" s="14">
        <v>2023</v>
      </c>
      <c r="G201" s="56" t="s">
        <v>190</v>
      </c>
      <c r="H201" s="14" t="s">
        <v>192</v>
      </c>
      <c r="I201" s="15" t="s">
        <v>193</v>
      </c>
      <c r="J201" s="21">
        <v>149.32</v>
      </c>
      <c r="K201" s="22">
        <f t="shared" si="32"/>
        <v>149.32</v>
      </c>
      <c r="L201" s="21">
        <v>149.32</v>
      </c>
      <c r="M201" s="22"/>
      <c r="N201" s="22"/>
      <c r="O201" s="22"/>
      <c r="P201" s="21"/>
      <c r="Q201" s="33">
        <f t="shared" si="33"/>
        <v>0</v>
      </c>
      <c r="R201" s="33"/>
      <c r="S201" s="33"/>
      <c r="T201" s="33"/>
      <c r="U201" s="33"/>
      <c r="V201" s="33"/>
      <c r="W201" s="33"/>
      <c r="X201" s="16" t="s">
        <v>49</v>
      </c>
      <c r="Y201" s="14" t="s">
        <v>51</v>
      </c>
      <c r="Z201" s="16" t="s">
        <v>51</v>
      </c>
      <c r="AA201" s="16" t="s">
        <v>51</v>
      </c>
      <c r="AB201" s="16" t="s">
        <v>51</v>
      </c>
      <c r="AC201" s="16">
        <v>256</v>
      </c>
      <c r="AD201" s="16">
        <v>723</v>
      </c>
      <c r="AE201" s="16">
        <v>4200</v>
      </c>
      <c r="AF201" s="16" t="s">
        <v>855</v>
      </c>
      <c r="AG201" s="16" t="s">
        <v>856</v>
      </c>
      <c r="AH201" s="13"/>
    </row>
    <row r="202" s="1" customFormat="1" ht="72" spans="1:34">
      <c r="A202" s="11"/>
      <c r="B202" s="16" t="s">
        <v>857</v>
      </c>
      <c r="C202" s="16" t="s">
        <v>858</v>
      </c>
      <c r="D202" s="16" t="s">
        <v>135</v>
      </c>
      <c r="E202" s="16" t="s">
        <v>859</v>
      </c>
      <c r="F202" s="14">
        <v>2023</v>
      </c>
      <c r="G202" s="56" t="s">
        <v>135</v>
      </c>
      <c r="H202" s="15" t="s">
        <v>137</v>
      </c>
      <c r="I202" s="15" t="s">
        <v>138</v>
      </c>
      <c r="J202" s="21">
        <v>40</v>
      </c>
      <c r="K202" s="22">
        <f t="shared" si="32"/>
        <v>40</v>
      </c>
      <c r="L202" s="21">
        <v>40</v>
      </c>
      <c r="M202" s="22"/>
      <c r="N202" s="22"/>
      <c r="O202" s="22"/>
      <c r="P202" s="21"/>
      <c r="Q202" s="33">
        <f t="shared" si="33"/>
        <v>0</v>
      </c>
      <c r="R202" s="33"/>
      <c r="S202" s="33"/>
      <c r="T202" s="33"/>
      <c r="U202" s="33"/>
      <c r="V202" s="33"/>
      <c r="W202" s="33"/>
      <c r="X202" s="16" t="s">
        <v>505</v>
      </c>
      <c r="Y202" s="16" t="s">
        <v>51</v>
      </c>
      <c r="Z202" s="16" t="s">
        <v>51</v>
      </c>
      <c r="AA202" s="16" t="s">
        <v>51</v>
      </c>
      <c r="AB202" s="16" t="s">
        <v>51</v>
      </c>
      <c r="AC202" s="16">
        <v>200</v>
      </c>
      <c r="AD202" s="16">
        <v>753</v>
      </c>
      <c r="AE202" s="16">
        <v>2418</v>
      </c>
      <c r="AF202" s="16" t="s">
        <v>844</v>
      </c>
      <c r="AG202" s="16" t="s">
        <v>860</v>
      </c>
      <c r="AH202" s="13"/>
    </row>
    <row r="203" s="1" customFormat="1" ht="72" spans="1:34">
      <c r="A203" s="11"/>
      <c r="B203" s="16" t="s">
        <v>861</v>
      </c>
      <c r="C203" s="16" t="s">
        <v>862</v>
      </c>
      <c r="D203" s="16" t="s">
        <v>135</v>
      </c>
      <c r="E203" s="16" t="s">
        <v>143</v>
      </c>
      <c r="F203" s="14">
        <v>2023</v>
      </c>
      <c r="G203" s="56" t="s">
        <v>135</v>
      </c>
      <c r="H203" s="15" t="s">
        <v>137</v>
      </c>
      <c r="I203" s="15" t="s">
        <v>138</v>
      </c>
      <c r="J203" s="21">
        <v>20</v>
      </c>
      <c r="K203" s="22">
        <f t="shared" si="32"/>
        <v>20</v>
      </c>
      <c r="L203" s="21">
        <v>20</v>
      </c>
      <c r="M203" s="22"/>
      <c r="N203" s="22"/>
      <c r="O203" s="22"/>
      <c r="P203" s="21"/>
      <c r="Q203" s="33">
        <f t="shared" si="33"/>
        <v>0</v>
      </c>
      <c r="R203" s="33"/>
      <c r="S203" s="33"/>
      <c r="T203" s="33"/>
      <c r="U203" s="33"/>
      <c r="V203" s="33"/>
      <c r="W203" s="33"/>
      <c r="X203" s="16" t="s">
        <v>505</v>
      </c>
      <c r="Y203" s="16" t="s">
        <v>50</v>
      </c>
      <c r="Z203" s="16" t="s">
        <v>51</v>
      </c>
      <c r="AA203" s="16" t="s">
        <v>51</v>
      </c>
      <c r="AB203" s="16" t="s">
        <v>51</v>
      </c>
      <c r="AC203" s="16">
        <v>25</v>
      </c>
      <c r="AD203" s="16">
        <v>92</v>
      </c>
      <c r="AE203" s="16">
        <v>262</v>
      </c>
      <c r="AF203" s="16" t="s">
        <v>844</v>
      </c>
      <c r="AG203" s="16" t="s">
        <v>863</v>
      </c>
      <c r="AH203" s="13"/>
    </row>
    <row r="204" s="1" customFormat="1" ht="72" spans="1:34">
      <c r="A204" s="11"/>
      <c r="B204" s="16" t="s">
        <v>864</v>
      </c>
      <c r="C204" s="16" t="s">
        <v>865</v>
      </c>
      <c r="D204" s="16" t="s">
        <v>135</v>
      </c>
      <c r="E204" s="16" t="s">
        <v>843</v>
      </c>
      <c r="F204" s="14">
        <v>2023</v>
      </c>
      <c r="G204" s="56" t="s">
        <v>135</v>
      </c>
      <c r="H204" s="15" t="s">
        <v>137</v>
      </c>
      <c r="I204" s="15" t="s">
        <v>138</v>
      </c>
      <c r="J204" s="21">
        <v>60</v>
      </c>
      <c r="K204" s="22">
        <f t="shared" si="32"/>
        <v>60</v>
      </c>
      <c r="L204" s="21">
        <v>60</v>
      </c>
      <c r="M204" s="22"/>
      <c r="N204" s="22"/>
      <c r="O204" s="22"/>
      <c r="P204" s="21"/>
      <c r="Q204" s="33">
        <f t="shared" si="33"/>
        <v>0</v>
      </c>
      <c r="R204" s="33"/>
      <c r="S204" s="33"/>
      <c r="T204" s="33"/>
      <c r="U204" s="33"/>
      <c r="V204" s="33"/>
      <c r="W204" s="33"/>
      <c r="X204" s="16" t="s">
        <v>505</v>
      </c>
      <c r="Y204" s="16" t="s">
        <v>50</v>
      </c>
      <c r="Z204" s="16" t="s">
        <v>51</v>
      </c>
      <c r="AA204" s="16" t="s">
        <v>51</v>
      </c>
      <c r="AB204" s="16" t="s">
        <v>51</v>
      </c>
      <c r="AC204" s="16">
        <v>14</v>
      </c>
      <c r="AD204" s="16">
        <v>56</v>
      </c>
      <c r="AE204" s="16">
        <v>207</v>
      </c>
      <c r="AF204" s="16" t="s">
        <v>844</v>
      </c>
      <c r="AG204" s="16" t="s">
        <v>866</v>
      </c>
      <c r="AH204" s="13"/>
    </row>
    <row r="205" s="1" customFormat="1" ht="72" spans="1:34">
      <c r="A205" s="11"/>
      <c r="B205" s="16" t="s">
        <v>867</v>
      </c>
      <c r="C205" s="16" t="s">
        <v>868</v>
      </c>
      <c r="D205" s="16" t="s">
        <v>135</v>
      </c>
      <c r="E205" s="16" t="s">
        <v>869</v>
      </c>
      <c r="F205" s="14">
        <v>2023</v>
      </c>
      <c r="G205" s="56" t="s">
        <v>135</v>
      </c>
      <c r="H205" s="15" t="s">
        <v>137</v>
      </c>
      <c r="I205" s="15" t="s">
        <v>138</v>
      </c>
      <c r="J205" s="21">
        <v>50</v>
      </c>
      <c r="K205" s="22">
        <f t="shared" si="32"/>
        <v>50</v>
      </c>
      <c r="L205" s="21">
        <v>50</v>
      </c>
      <c r="M205" s="22"/>
      <c r="N205" s="22"/>
      <c r="O205" s="22"/>
      <c r="P205" s="21"/>
      <c r="Q205" s="33">
        <f t="shared" si="33"/>
        <v>0</v>
      </c>
      <c r="R205" s="33"/>
      <c r="S205" s="33"/>
      <c r="T205" s="33"/>
      <c r="U205" s="33"/>
      <c r="V205" s="33"/>
      <c r="W205" s="33"/>
      <c r="X205" s="16" t="s">
        <v>505</v>
      </c>
      <c r="Y205" s="16" t="s">
        <v>50</v>
      </c>
      <c r="Z205" s="16" t="s">
        <v>51</v>
      </c>
      <c r="AA205" s="16" t="s">
        <v>51</v>
      </c>
      <c r="AB205" s="16" t="s">
        <v>51</v>
      </c>
      <c r="AC205" s="16">
        <v>125</v>
      </c>
      <c r="AD205" s="16">
        <v>386</v>
      </c>
      <c r="AE205" s="16">
        <v>1326</v>
      </c>
      <c r="AF205" s="16" t="s">
        <v>844</v>
      </c>
      <c r="AG205" s="16" t="s">
        <v>870</v>
      </c>
      <c r="AH205" s="13"/>
    </row>
    <row r="206" s="1" customFormat="1" ht="72" spans="1:34">
      <c r="A206" s="11"/>
      <c r="B206" s="16" t="s">
        <v>871</v>
      </c>
      <c r="C206" s="16" t="s">
        <v>872</v>
      </c>
      <c r="D206" s="16" t="s">
        <v>281</v>
      </c>
      <c r="E206" s="16" t="s">
        <v>873</v>
      </c>
      <c r="F206" s="14">
        <v>2023</v>
      </c>
      <c r="G206" s="56" t="s">
        <v>281</v>
      </c>
      <c r="H206" s="14" t="s">
        <v>283</v>
      </c>
      <c r="I206" s="15" t="s">
        <v>284</v>
      </c>
      <c r="J206" s="21">
        <v>8.5</v>
      </c>
      <c r="K206" s="22">
        <f t="shared" si="32"/>
        <v>8.5</v>
      </c>
      <c r="L206" s="21">
        <v>8.5</v>
      </c>
      <c r="M206" s="22"/>
      <c r="N206" s="22"/>
      <c r="O206" s="22"/>
      <c r="P206" s="21"/>
      <c r="Q206" s="33">
        <f t="shared" si="33"/>
        <v>0</v>
      </c>
      <c r="R206" s="33"/>
      <c r="S206" s="33"/>
      <c r="T206" s="33"/>
      <c r="U206" s="33"/>
      <c r="V206" s="33"/>
      <c r="W206" s="33"/>
      <c r="X206" s="16" t="s">
        <v>505</v>
      </c>
      <c r="Y206" s="16" t="s">
        <v>50</v>
      </c>
      <c r="Z206" s="16" t="s">
        <v>51</v>
      </c>
      <c r="AA206" s="16" t="s">
        <v>51</v>
      </c>
      <c r="AB206" s="16" t="s">
        <v>51</v>
      </c>
      <c r="AC206" s="16">
        <v>21</v>
      </c>
      <c r="AD206" s="16">
        <v>97</v>
      </c>
      <c r="AE206" s="16">
        <v>188</v>
      </c>
      <c r="AF206" s="16" t="s">
        <v>844</v>
      </c>
      <c r="AG206" s="16" t="s">
        <v>874</v>
      </c>
      <c r="AH206" s="13"/>
    </row>
    <row r="207" s="1" customFormat="1" ht="72" spans="1:34">
      <c r="A207" s="11"/>
      <c r="B207" s="16" t="s">
        <v>875</v>
      </c>
      <c r="C207" s="16" t="s">
        <v>876</v>
      </c>
      <c r="D207" s="16" t="s">
        <v>281</v>
      </c>
      <c r="E207" s="16" t="s">
        <v>877</v>
      </c>
      <c r="F207" s="14">
        <v>2023</v>
      </c>
      <c r="G207" s="56" t="s">
        <v>281</v>
      </c>
      <c r="H207" s="14" t="s">
        <v>283</v>
      </c>
      <c r="I207" s="15" t="s">
        <v>284</v>
      </c>
      <c r="J207" s="21">
        <v>15</v>
      </c>
      <c r="K207" s="22">
        <f t="shared" si="32"/>
        <v>15</v>
      </c>
      <c r="L207" s="21">
        <v>15</v>
      </c>
      <c r="M207" s="22"/>
      <c r="N207" s="22"/>
      <c r="O207" s="22"/>
      <c r="P207" s="21"/>
      <c r="Q207" s="33">
        <f t="shared" si="33"/>
        <v>0</v>
      </c>
      <c r="R207" s="33"/>
      <c r="S207" s="33"/>
      <c r="T207" s="33"/>
      <c r="U207" s="33"/>
      <c r="V207" s="33"/>
      <c r="W207" s="33"/>
      <c r="X207" s="16" t="s">
        <v>505</v>
      </c>
      <c r="Y207" s="16" t="s">
        <v>50</v>
      </c>
      <c r="Z207" s="16" t="s">
        <v>51</v>
      </c>
      <c r="AA207" s="16" t="s">
        <v>51</v>
      </c>
      <c r="AB207" s="16" t="s">
        <v>51</v>
      </c>
      <c r="AC207" s="16">
        <v>82</v>
      </c>
      <c r="AD207" s="16">
        <v>323</v>
      </c>
      <c r="AE207" s="16">
        <v>553</v>
      </c>
      <c r="AF207" s="16" t="s">
        <v>844</v>
      </c>
      <c r="AG207" s="16" t="s">
        <v>878</v>
      </c>
      <c r="AH207" s="13"/>
    </row>
    <row r="208" s="1" customFormat="1" ht="72" spans="1:34">
      <c r="A208" s="11"/>
      <c r="B208" s="16" t="s">
        <v>879</v>
      </c>
      <c r="C208" s="16" t="s">
        <v>880</v>
      </c>
      <c r="D208" s="16" t="s">
        <v>281</v>
      </c>
      <c r="E208" s="16" t="s">
        <v>396</v>
      </c>
      <c r="F208" s="14">
        <v>2023</v>
      </c>
      <c r="G208" s="56" t="s">
        <v>281</v>
      </c>
      <c r="H208" s="14" t="s">
        <v>283</v>
      </c>
      <c r="I208" s="15" t="s">
        <v>284</v>
      </c>
      <c r="J208" s="21">
        <v>39</v>
      </c>
      <c r="K208" s="22">
        <f t="shared" si="32"/>
        <v>39</v>
      </c>
      <c r="L208" s="21">
        <v>39</v>
      </c>
      <c r="M208" s="22"/>
      <c r="N208" s="22"/>
      <c r="O208" s="22"/>
      <c r="P208" s="21"/>
      <c r="Q208" s="33">
        <f t="shared" si="33"/>
        <v>0</v>
      </c>
      <c r="R208" s="33"/>
      <c r="S208" s="33"/>
      <c r="T208" s="33"/>
      <c r="U208" s="33"/>
      <c r="V208" s="33"/>
      <c r="W208" s="33"/>
      <c r="X208" s="16" t="s">
        <v>505</v>
      </c>
      <c r="Y208" s="16" t="s">
        <v>50</v>
      </c>
      <c r="Z208" s="21" t="s">
        <v>51</v>
      </c>
      <c r="AA208" s="16" t="s">
        <v>50</v>
      </c>
      <c r="AB208" s="16" t="s">
        <v>51</v>
      </c>
      <c r="AC208" s="16">
        <v>123</v>
      </c>
      <c r="AD208" s="16">
        <v>447</v>
      </c>
      <c r="AE208" s="16">
        <v>897</v>
      </c>
      <c r="AF208" s="16" t="s">
        <v>844</v>
      </c>
      <c r="AG208" s="16" t="s">
        <v>881</v>
      </c>
      <c r="AH208" s="13"/>
    </row>
    <row r="209" s="1" customFormat="1" ht="72" spans="1:34">
      <c r="A209" s="11"/>
      <c r="B209" s="16" t="s">
        <v>882</v>
      </c>
      <c r="C209" s="16" t="s">
        <v>883</v>
      </c>
      <c r="D209" s="16" t="s">
        <v>281</v>
      </c>
      <c r="E209" s="16" t="s">
        <v>282</v>
      </c>
      <c r="F209" s="14">
        <v>2023</v>
      </c>
      <c r="G209" s="56" t="s">
        <v>281</v>
      </c>
      <c r="H209" s="14" t="s">
        <v>283</v>
      </c>
      <c r="I209" s="15" t="s">
        <v>284</v>
      </c>
      <c r="J209" s="21">
        <v>30</v>
      </c>
      <c r="K209" s="22">
        <f t="shared" si="32"/>
        <v>30</v>
      </c>
      <c r="L209" s="21">
        <v>30</v>
      </c>
      <c r="M209" s="22"/>
      <c r="N209" s="22"/>
      <c r="O209" s="22"/>
      <c r="P209" s="21"/>
      <c r="Q209" s="33">
        <f t="shared" si="33"/>
        <v>0</v>
      </c>
      <c r="R209" s="33"/>
      <c r="S209" s="33"/>
      <c r="T209" s="33"/>
      <c r="U209" s="33"/>
      <c r="V209" s="33"/>
      <c r="W209" s="33"/>
      <c r="X209" s="16" t="s">
        <v>505</v>
      </c>
      <c r="Y209" s="16" t="s">
        <v>50</v>
      </c>
      <c r="Z209" s="16" t="s">
        <v>51</v>
      </c>
      <c r="AA209" s="16" t="s">
        <v>51</v>
      </c>
      <c r="AB209" s="16" t="s">
        <v>51</v>
      </c>
      <c r="AC209" s="16">
        <v>137</v>
      </c>
      <c r="AD209" s="16">
        <v>463</v>
      </c>
      <c r="AE209" s="16">
        <v>1024</v>
      </c>
      <c r="AF209" s="16" t="s">
        <v>844</v>
      </c>
      <c r="AG209" s="16" t="s">
        <v>884</v>
      </c>
      <c r="AH209" s="13"/>
    </row>
    <row r="210" s="1" customFormat="1" ht="72" spans="1:34">
      <c r="A210" s="11"/>
      <c r="B210" s="16" t="s">
        <v>885</v>
      </c>
      <c r="C210" s="16" t="s">
        <v>886</v>
      </c>
      <c r="D210" s="16" t="s">
        <v>281</v>
      </c>
      <c r="E210" s="16" t="s">
        <v>467</v>
      </c>
      <c r="F210" s="14">
        <v>2023</v>
      </c>
      <c r="G210" s="56" t="s">
        <v>281</v>
      </c>
      <c r="H210" s="14" t="s">
        <v>283</v>
      </c>
      <c r="I210" s="15" t="s">
        <v>284</v>
      </c>
      <c r="J210" s="21">
        <v>6.5</v>
      </c>
      <c r="K210" s="22">
        <f t="shared" si="32"/>
        <v>6.5</v>
      </c>
      <c r="L210" s="21">
        <v>6.5</v>
      </c>
      <c r="M210" s="22"/>
      <c r="N210" s="22"/>
      <c r="O210" s="22"/>
      <c r="P210" s="21"/>
      <c r="Q210" s="33">
        <f t="shared" si="33"/>
        <v>0</v>
      </c>
      <c r="R210" s="33"/>
      <c r="S210" s="33"/>
      <c r="T210" s="33"/>
      <c r="U210" s="33"/>
      <c r="V210" s="33"/>
      <c r="W210" s="33"/>
      <c r="X210" s="16" t="s">
        <v>505</v>
      </c>
      <c r="Y210" s="16" t="s">
        <v>50</v>
      </c>
      <c r="Z210" s="21" t="s">
        <v>51</v>
      </c>
      <c r="AA210" s="16" t="s">
        <v>51</v>
      </c>
      <c r="AB210" s="16" t="s">
        <v>51</v>
      </c>
      <c r="AC210" s="16">
        <v>66</v>
      </c>
      <c r="AD210" s="16">
        <v>231</v>
      </c>
      <c r="AE210" s="16">
        <v>431</v>
      </c>
      <c r="AF210" s="16" t="s">
        <v>844</v>
      </c>
      <c r="AG210" s="16" t="s">
        <v>887</v>
      </c>
      <c r="AH210" s="13"/>
    </row>
    <row r="211" s="1" customFormat="1" ht="72" spans="1:34">
      <c r="A211" s="11"/>
      <c r="B211" s="16" t="s">
        <v>888</v>
      </c>
      <c r="C211" s="16" t="s">
        <v>889</v>
      </c>
      <c r="D211" s="16" t="s">
        <v>108</v>
      </c>
      <c r="E211" s="16" t="s">
        <v>890</v>
      </c>
      <c r="F211" s="14">
        <v>2023</v>
      </c>
      <c r="G211" s="56" t="s">
        <v>108</v>
      </c>
      <c r="H211" s="15" t="s">
        <v>110</v>
      </c>
      <c r="I211" s="15" t="s">
        <v>111</v>
      </c>
      <c r="J211" s="21">
        <v>15</v>
      </c>
      <c r="K211" s="22">
        <f t="shared" si="32"/>
        <v>15</v>
      </c>
      <c r="L211" s="21">
        <v>15</v>
      </c>
      <c r="M211" s="22"/>
      <c r="N211" s="22"/>
      <c r="O211" s="22"/>
      <c r="P211" s="21"/>
      <c r="Q211" s="33">
        <f t="shared" si="33"/>
        <v>0</v>
      </c>
      <c r="R211" s="33"/>
      <c r="S211" s="33"/>
      <c r="T211" s="33"/>
      <c r="U211" s="33"/>
      <c r="V211" s="33"/>
      <c r="W211" s="33"/>
      <c r="X211" s="16" t="s">
        <v>505</v>
      </c>
      <c r="Y211" s="16" t="s">
        <v>50</v>
      </c>
      <c r="Z211" s="16" t="s">
        <v>51</v>
      </c>
      <c r="AA211" s="16" t="s">
        <v>51</v>
      </c>
      <c r="AB211" s="16" t="s">
        <v>50</v>
      </c>
      <c r="AC211" s="16">
        <v>80</v>
      </c>
      <c r="AD211" s="16">
        <v>300</v>
      </c>
      <c r="AE211" s="16">
        <v>300</v>
      </c>
      <c r="AF211" s="16" t="s">
        <v>844</v>
      </c>
      <c r="AG211" s="16" t="s">
        <v>891</v>
      </c>
      <c r="AH211" s="13"/>
    </row>
    <row r="212" s="1" customFormat="1" ht="72" spans="1:34">
      <c r="A212" s="11"/>
      <c r="B212" s="16" t="s">
        <v>892</v>
      </c>
      <c r="C212" s="16" t="s">
        <v>893</v>
      </c>
      <c r="D212" s="16" t="s">
        <v>108</v>
      </c>
      <c r="E212" s="16" t="s">
        <v>894</v>
      </c>
      <c r="F212" s="14">
        <v>2023</v>
      </c>
      <c r="G212" s="56" t="s">
        <v>108</v>
      </c>
      <c r="H212" s="15" t="s">
        <v>110</v>
      </c>
      <c r="I212" s="15" t="s">
        <v>111</v>
      </c>
      <c r="J212" s="21">
        <v>16</v>
      </c>
      <c r="K212" s="22">
        <f t="shared" si="32"/>
        <v>16</v>
      </c>
      <c r="L212" s="21">
        <v>16</v>
      </c>
      <c r="M212" s="22"/>
      <c r="N212" s="22"/>
      <c r="O212" s="22"/>
      <c r="P212" s="21"/>
      <c r="Q212" s="33">
        <f t="shared" si="33"/>
        <v>0</v>
      </c>
      <c r="R212" s="33"/>
      <c r="S212" s="33"/>
      <c r="T212" s="33"/>
      <c r="U212" s="33"/>
      <c r="V212" s="33"/>
      <c r="W212" s="33"/>
      <c r="X212" s="16" t="s">
        <v>505</v>
      </c>
      <c r="Y212" s="16" t="s">
        <v>50</v>
      </c>
      <c r="Z212" s="16" t="s">
        <v>51</v>
      </c>
      <c r="AA212" s="16" t="s">
        <v>51</v>
      </c>
      <c r="AB212" s="16" t="s">
        <v>50</v>
      </c>
      <c r="AC212" s="16">
        <v>36</v>
      </c>
      <c r="AD212" s="16">
        <v>134</v>
      </c>
      <c r="AE212" s="16">
        <v>767</v>
      </c>
      <c r="AF212" s="16" t="s">
        <v>844</v>
      </c>
      <c r="AG212" s="16" t="s">
        <v>895</v>
      </c>
      <c r="AH212" s="13"/>
    </row>
    <row r="213" s="1" customFormat="1" ht="72" spans="1:34">
      <c r="A213" s="11"/>
      <c r="B213" s="16" t="s">
        <v>896</v>
      </c>
      <c r="C213" s="16" t="s">
        <v>897</v>
      </c>
      <c r="D213" s="16" t="s">
        <v>108</v>
      </c>
      <c r="E213" s="16" t="s">
        <v>898</v>
      </c>
      <c r="F213" s="14">
        <v>2023</v>
      </c>
      <c r="G213" s="56" t="s">
        <v>108</v>
      </c>
      <c r="H213" s="15" t="s">
        <v>110</v>
      </c>
      <c r="I213" s="15" t="s">
        <v>111</v>
      </c>
      <c r="J213" s="21">
        <v>28.79</v>
      </c>
      <c r="K213" s="22">
        <f t="shared" si="32"/>
        <v>28.79</v>
      </c>
      <c r="L213" s="21">
        <v>28.79</v>
      </c>
      <c r="M213" s="22"/>
      <c r="N213" s="22"/>
      <c r="O213" s="22"/>
      <c r="P213" s="21"/>
      <c r="Q213" s="33">
        <f t="shared" si="33"/>
        <v>0</v>
      </c>
      <c r="R213" s="33"/>
      <c r="S213" s="33"/>
      <c r="T213" s="33"/>
      <c r="U213" s="33"/>
      <c r="V213" s="33"/>
      <c r="W213" s="33"/>
      <c r="X213" s="16" t="s">
        <v>505</v>
      </c>
      <c r="Y213" s="16" t="s">
        <v>50</v>
      </c>
      <c r="Z213" s="16" t="s">
        <v>51</v>
      </c>
      <c r="AA213" s="16" t="s">
        <v>51</v>
      </c>
      <c r="AB213" s="16" t="s">
        <v>51</v>
      </c>
      <c r="AC213" s="16">
        <v>43</v>
      </c>
      <c r="AD213" s="16">
        <v>163</v>
      </c>
      <c r="AE213" s="16">
        <v>163</v>
      </c>
      <c r="AF213" s="16" t="s">
        <v>844</v>
      </c>
      <c r="AG213" s="16" t="s">
        <v>899</v>
      </c>
      <c r="AH213" s="13"/>
    </row>
    <row r="214" s="1" customFormat="1" ht="72" spans="1:34">
      <c r="A214" s="11"/>
      <c r="B214" s="16" t="s">
        <v>900</v>
      </c>
      <c r="C214" s="16" t="s">
        <v>901</v>
      </c>
      <c r="D214" s="16" t="s">
        <v>108</v>
      </c>
      <c r="E214" s="16" t="s">
        <v>130</v>
      </c>
      <c r="F214" s="14">
        <v>2023</v>
      </c>
      <c r="G214" s="56" t="s">
        <v>108</v>
      </c>
      <c r="H214" s="15" t="s">
        <v>110</v>
      </c>
      <c r="I214" s="15" t="s">
        <v>111</v>
      </c>
      <c r="J214" s="21">
        <v>22</v>
      </c>
      <c r="K214" s="22">
        <f t="shared" si="32"/>
        <v>22</v>
      </c>
      <c r="L214" s="21">
        <v>22</v>
      </c>
      <c r="M214" s="22"/>
      <c r="N214" s="22"/>
      <c r="O214" s="22"/>
      <c r="P214" s="21"/>
      <c r="Q214" s="33">
        <f t="shared" si="33"/>
        <v>0</v>
      </c>
      <c r="R214" s="33"/>
      <c r="S214" s="33"/>
      <c r="T214" s="33"/>
      <c r="U214" s="33"/>
      <c r="V214" s="33"/>
      <c r="W214" s="33"/>
      <c r="X214" s="16" t="s">
        <v>505</v>
      </c>
      <c r="Y214" s="16" t="s">
        <v>50</v>
      </c>
      <c r="Z214" s="16" t="s">
        <v>51</v>
      </c>
      <c r="AA214" s="16" t="s">
        <v>51</v>
      </c>
      <c r="AB214" s="16" t="s">
        <v>51</v>
      </c>
      <c r="AC214" s="16">
        <v>109</v>
      </c>
      <c r="AD214" s="16">
        <v>446</v>
      </c>
      <c r="AE214" s="16">
        <v>494</v>
      </c>
      <c r="AF214" s="16" t="s">
        <v>844</v>
      </c>
      <c r="AG214" s="16" t="s">
        <v>902</v>
      </c>
      <c r="AH214" s="13"/>
    </row>
    <row r="215" s="1" customFormat="1" ht="72" spans="1:34">
      <c r="A215" s="11"/>
      <c r="B215" s="16" t="s">
        <v>903</v>
      </c>
      <c r="C215" s="16" t="s">
        <v>904</v>
      </c>
      <c r="D215" s="16" t="s">
        <v>108</v>
      </c>
      <c r="E215" s="16" t="s">
        <v>905</v>
      </c>
      <c r="F215" s="14">
        <v>2023</v>
      </c>
      <c r="G215" s="56" t="s">
        <v>108</v>
      </c>
      <c r="H215" s="15" t="s">
        <v>110</v>
      </c>
      <c r="I215" s="15" t="s">
        <v>111</v>
      </c>
      <c r="J215" s="21">
        <v>18</v>
      </c>
      <c r="K215" s="22">
        <f t="shared" si="32"/>
        <v>18</v>
      </c>
      <c r="L215" s="21">
        <v>18</v>
      </c>
      <c r="M215" s="22"/>
      <c r="N215" s="22"/>
      <c r="O215" s="22"/>
      <c r="P215" s="21"/>
      <c r="Q215" s="33">
        <f t="shared" si="33"/>
        <v>0</v>
      </c>
      <c r="R215" s="33"/>
      <c r="S215" s="33"/>
      <c r="T215" s="33"/>
      <c r="U215" s="33"/>
      <c r="V215" s="33"/>
      <c r="W215" s="33"/>
      <c r="X215" s="16" t="s">
        <v>505</v>
      </c>
      <c r="Y215" s="16" t="s">
        <v>50</v>
      </c>
      <c r="Z215" s="16" t="s">
        <v>51</v>
      </c>
      <c r="AA215" s="16" t="s">
        <v>51</v>
      </c>
      <c r="AB215" s="16" t="s">
        <v>51</v>
      </c>
      <c r="AC215" s="16">
        <v>187</v>
      </c>
      <c r="AD215" s="16">
        <v>702</v>
      </c>
      <c r="AE215" s="16">
        <v>1068</v>
      </c>
      <c r="AF215" s="16" t="s">
        <v>844</v>
      </c>
      <c r="AG215" s="16" t="s">
        <v>906</v>
      </c>
      <c r="AH215" s="13"/>
    </row>
    <row r="216" s="1" customFormat="1" ht="72" spans="1:34">
      <c r="A216" s="11"/>
      <c r="B216" s="16" t="s">
        <v>907</v>
      </c>
      <c r="C216" s="16" t="s">
        <v>908</v>
      </c>
      <c r="D216" s="16" t="s">
        <v>108</v>
      </c>
      <c r="E216" s="16" t="s">
        <v>519</v>
      </c>
      <c r="F216" s="14">
        <v>2023</v>
      </c>
      <c r="G216" s="56" t="s">
        <v>108</v>
      </c>
      <c r="H216" s="15" t="s">
        <v>110</v>
      </c>
      <c r="I216" s="15" t="s">
        <v>111</v>
      </c>
      <c r="J216" s="21">
        <v>68</v>
      </c>
      <c r="K216" s="22">
        <f t="shared" si="32"/>
        <v>68</v>
      </c>
      <c r="L216" s="21">
        <v>68</v>
      </c>
      <c r="M216" s="22"/>
      <c r="N216" s="22"/>
      <c r="O216" s="22"/>
      <c r="P216" s="21"/>
      <c r="Q216" s="33">
        <f t="shared" si="33"/>
        <v>0</v>
      </c>
      <c r="R216" s="33"/>
      <c r="S216" s="33"/>
      <c r="T216" s="33"/>
      <c r="U216" s="33"/>
      <c r="V216" s="33"/>
      <c r="W216" s="33"/>
      <c r="X216" s="16" t="s">
        <v>505</v>
      </c>
      <c r="Y216" s="16" t="s">
        <v>50</v>
      </c>
      <c r="Z216" s="16" t="s">
        <v>51</v>
      </c>
      <c r="AA216" s="16" t="s">
        <v>51</v>
      </c>
      <c r="AB216" s="16" t="s">
        <v>51</v>
      </c>
      <c r="AC216" s="16">
        <v>67</v>
      </c>
      <c r="AD216" s="16">
        <v>248</v>
      </c>
      <c r="AE216" s="16">
        <v>248</v>
      </c>
      <c r="AF216" s="16" t="s">
        <v>844</v>
      </c>
      <c r="AG216" s="16" t="s">
        <v>909</v>
      </c>
      <c r="AH216" s="13"/>
    </row>
    <row r="217" s="1" customFormat="1" ht="72" spans="1:34">
      <c r="A217" s="11"/>
      <c r="B217" s="16" t="s">
        <v>910</v>
      </c>
      <c r="C217" s="16" t="s">
        <v>911</v>
      </c>
      <c r="D217" s="16" t="s">
        <v>108</v>
      </c>
      <c r="E217" s="16" t="s">
        <v>912</v>
      </c>
      <c r="F217" s="14">
        <v>2023</v>
      </c>
      <c r="G217" s="56" t="s">
        <v>108</v>
      </c>
      <c r="H217" s="15" t="s">
        <v>110</v>
      </c>
      <c r="I217" s="15" t="s">
        <v>111</v>
      </c>
      <c r="J217" s="21">
        <v>41</v>
      </c>
      <c r="K217" s="22">
        <f t="shared" si="32"/>
        <v>41</v>
      </c>
      <c r="L217" s="21">
        <v>41</v>
      </c>
      <c r="M217" s="22"/>
      <c r="N217" s="22"/>
      <c r="O217" s="22"/>
      <c r="P217" s="21"/>
      <c r="Q217" s="33">
        <f t="shared" si="33"/>
        <v>0</v>
      </c>
      <c r="R217" s="33"/>
      <c r="S217" s="33"/>
      <c r="T217" s="33"/>
      <c r="U217" s="33"/>
      <c r="V217" s="33"/>
      <c r="W217" s="33"/>
      <c r="X217" s="16" t="s">
        <v>505</v>
      </c>
      <c r="Y217" s="16" t="s">
        <v>50</v>
      </c>
      <c r="Z217" s="16" t="s">
        <v>51</v>
      </c>
      <c r="AA217" s="16" t="s">
        <v>51</v>
      </c>
      <c r="AB217" s="16" t="s">
        <v>51</v>
      </c>
      <c r="AC217" s="16">
        <v>47</v>
      </c>
      <c r="AD217" s="16">
        <v>161</v>
      </c>
      <c r="AE217" s="16">
        <v>183</v>
      </c>
      <c r="AF217" s="16" t="s">
        <v>844</v>
      </c>
      <c r="AG217" s="16" t="s">
        <v>913</v>
      </c>
      <c r="AH217" s="13"/>
    </row>
    <row r="218" s="1" customFormat="1" ht="72" spans="1:34">
      <c r="A218" s="11"/>
      <c r="B218" s="16" t="s">
        <v>914</v>
      </c>
      <c r="C218" s="16" t="s">
        <v>915</v>
      </c>
      <c r="D218" s="16" t="s">
        <v>108</v>
      </c>
      <c r="E218" s="16" t="s">
        <v>916</v>
      </c>
      <c r="F218" s="14">
        <v>2023</v>
      </c>
      <c r="G218" s="56" t="s">
        <v>108</v>
      </c>
      <c r="H218" s="15" t="s">
        <v>110</v>
      </c>
      <c r="I218" s="15" t="s">
        <v>111</v>
      </c>
      <c r="J218" s="21">
        <v>21</v>
      </c>
      <c r="K218" s="22">
        <f t="shared" si="32"/>
        <v>21</v>
      </c>
      <c r="L218" s="21">
        <v>21</v>
      </c>
      <c r="M218" s="22"/>
      <c r="N218" s="22"/>
      <c r="O218" s="22"/>
      <c r="P218" s="21"/>
      <c r="Q218" s="33">
        <f t="shared" si="33"/>
        <v>0</v>
      </c>
      <c r="R218" s="33"/>
      <c r="S218" s="33"/>
      <c r="T218" s="33"/>
      <c r="U218" s="33"/>
      <c r="V218" s="33"/>
      <c r="W218" s="33"/>
      <c r="X218" s="16" t="s">
        <v>505</v>
      </c>
      <c r="Y218" s="16" t="s">
        <v>51</v>
      </c>
      <c r="Z218" s="16" t="s">
        <v>51</v>
      </c>
      <c r="AA218" s="16" t="s">
        <v>51</v>
      </c>
      <c r="AB218" s="16" t="s">
        <v>51</v>
      </c>
      <c r="AC218" s="16">
        <v>73</v>
      </c>
      <c r="AD218" s="16">
        <v>281</v>
      </c>
      <c r="AE218" s="16">
        <v>720</v>
      </c>
      <c r="AF218" s="16" t="s">
        <v>844</v>
      </c>
      <c r="AG218" s="16" t="s">
        <v>917</v>
      </c>
      <c r="AH218" s="13"/>
    </row>
    <row r="219" s="1" customFormat="1" ht="72" spans="1:34">
      <c r="A219" s="11"/>
      <c r="B219" s="16" t="s">
        <v>918</v>
      </c>
      <c r="C219" s="16" t="s">
        <v>919</v>
      </c>
      <c r="D219" s="16" t="s">
        <v>108</v>
      </c>
      <c r="E219" s="16" t="s">
        <v>920</v>
      </c>
      <c r="F219" s="14">
        <v>2023</v>
      </c>
      <c r="G219" s="56" t="s">
        <v>108</v>
      </c>
      <c r="H219" s="15" t="s">
        <v>110</v>
      </c>
      <c r="I219" s="15" t="s">
        <v>111</v>
      </c>
      <c r="J219" s="21">
        <v>19</v>
      </c>
      <c r="K219" s="22">
        <f t="shared" si="32"/>
        <v>19</v>
      </c>
      <c r="L219" s="21">
        <v>19</v>
      </c>
      <c r="M219" s="22"/>
      <c r="N219" s="22"/>
      <c r="O219" s="22"/>
      <c r="P219" s="21"/>
      <c r="Q219" s="33">
        <f t="shared" si="33"/>
        <v>0</v>
      </c>
      <c r="R219" s="33"/>
      <c r="S219" s="33"/>
      <c r="T219" s="33"/>
      <c r="U219" s="33"/>
      <c r="V219" s="33"/>
      <c r="W219" s="33"/>
      <c r="X219" s="16" t="s">
        <v>505</v>
      </c>
      <c r="Y219" s="16" t="s">
        <v>51</v>
      </c>
      <c r="Z219" s="16" t="s">
        <v>51</v>
      </c>
      <c r="AA219" s="16" t="s">
        <v>51</v>
      </c>
      <c r="AB219" s="16" t="s">
        <v>51</v>
      </c>
      <c r="AC219" s="16">
        <v>52</v>
      </c>
      <c r="AD219" s="16">
        <v>203</v>
      </c>
      <c r="AE219" s="16">
        <v>203</v>
      </c>
      <c r="AF219" s="16" t="s">
        <v>844</v>
      </c>
      <c r="AG219" s="16" t="s">
        <v>921</v>
      </c>
      <c r="AH219" s="13"/>
    </row>
    <row r="220" s="1" customFormat="1" ht="72" spans="1:34">
      <c r="A220" s="11"/>
      <c r="B220" s="16" t="s">
        <v>922</v>
      </c>
      <c r="C220" s="16" t="s">
        <v>923</v>
      </c>
      <c r="D220" s="16" t="s">
        <v>108</v>
      </c>
      <c r="E220" s="16" t="s">
        <v>924</v>
      </c>
      <c r="F220" s="14">
        <v>2023</v>
      </c>
      <c r="G220" s="56" t="s">
        <v>108</v>
      </c>
      <c r="H220" s="15" t="s">
        <v>110</v>
      </c>
      <c r="I220" s="15" t="s">
        <v>111</v>
      </c>
      <c r="J220" s="21">
        <v>8</v>
      </c>
      <c r="K220" s="22">
        <f t="shared" si="32"/>
        <v>8</v>
      </c>
      <c r="L220" s="21">
        <v>8</v>
      </c>
      <c r="M220" s="22"/>
      <c r="N220" s="22"/>
      <c r="O220" s="22"/>
      <c r="P220" s="21"/>
      <c r="Q220" s="33">
        <f t="shared" si="33"/>
        <v>0</v>
      </c>
      <c r="R220" s="33"/>
      <c r="S220" s="33"/>
      <c r="T220" s="33"/>
      <c r="U220" s="33"/>
      <c r="V220" s="33"/>
      <c r="W220" s="33"/>
      <c r="X220" s="16" t="s">
        <v>505</v>
      </c>
      <c r="Y220" s="16" t="s">
        <v>51</v>
      </c>
      <c r="Z220" s="16" t="s">
        <v>51</v>
      </c>
      <c r="AA220" s="16" t="s">
        <v>51</v>
      </c>
      <c r="AB220" s="16" t="s">
        <v>51</v>
      </c>
      <c r="AC220" s="16">
        <v>56</v>
      </c>
      <c r="AD220" s="16">
        <v>203</v>
      </c>
      <c r="AE220" s="16">
        <v>312</v>
      </c>
      <c r="AF220" s="16" t="s">
        <v>844</v>
      </c>
      <c r="AG220" s="16" t="s">
        <v>925</v>
      </c>
      <c r="AH220" s="13"/>
    </row>
    <row r="221" s="1" customFormat="1" ht="72" spans="1:34">
      <c r="A221" s="11"/>
      <c r="B221" s="16" t="s">
        <v>926</v>
      </c>
      <c r="C221" s="16" t="s">
        <v>927</v>
      </c>
      <c r="D221" s="16" t="s">
        <v>108</v>
      </c>
      <c r="E221" s="16" t="s">
        <v>912</v>
      </c>
      <c r="F221" s="14">
        <v>2023</v>
      </c>
      <c r="G221" s="56" t="s">
        <v>108</v>
      </c>
      <c r="H221" s="15" t="s">
        <v>110</v>
      </c>
      <c r="I221" s="15" t="s">
        <v>111</v>
      </c>
      <c r="J221" s="21">
        <v>102</v>
      </c>
      <c r="K221" s="22">
        <f t="shared" si="32"/>
        <v>102</v>
      </c>
      <c r="L221" s="21">
        <v>102</v>
      </c>
      <c r="M221" s="22"/>
      <c r="N221" s="22"/>
      <c r="O221" s="22"/>
      <c r="P221" s="21"/>
      <c r="Q221" s="33">
        <f t="shared" si="33"/>
        <v>0</v>
      </c>
      <c r="R221" s="33"/>
      <c r="S221" s="33"/>
      <c r="T221" s="33"/>
      <c r="U221" s="33"/>
      <c r="V221" s="33"/>
      <c r="W221" s="33"/>
      <c r="X221" s="16" t="s">
        <v>505</v>
      </c>
      <c r="Y221" s="16" t="s">
        <v>50</v>
      </c>
      <c r="Z221" s="16" t="s">
        <v>51</v>
      </c>
      <c r="AA221" s="16" t="s">
        <v>51</v>
      </c>
      <c r="AB221" s="16" t="s">
        <v>51</v>
      </c>
      <c r="AC221" s="16">
        <v>290</v>
      </c>
      <c r="AD221" s="16">
        <v>1100</v>
      </c>
      <c r="AE221" s="16">
        <v>1100</v>
      </c>
      <c r="AF221" s="16" t="s">
        <v>844</v>
      </c>
      <c r="AG221" s="16" t="s">
        <v>928</v>
      </c>
      <c r="AH221" s="13"/>
    </row>
    <row r="222" s="1" customFormat="1" ht="72" spans="1:34">
      <c r="A222" s="11"/>
      <c r="B222" s="16" t="s">
        <v>929</v>
      </c>
      <c r="C222" s="16" t="s">
        <v>930</v>
      </c>
      <c r="D222" s="16" t="s">
        <v>108</v>
      </c>
      <c r="E222" s="16" t="s">
        <v>931</v>
      </c>
      <c r="F222" s="14">
        <v>2023</v>
      </c>
      <c r="G222" s="56" t="s">
        <v>108</v>
      </c>
      <c r="H222" s="15" t="s">
        <v>110</v>
      </c>
      <c r="I222" s="15" t="s">
        <v>111</v>
      </c>
      <c r="J222" s="21">
        <v>22</v>
      </c>
      <c r="K222" s="22">
        <f t="shared" si="32"/>
        <v>22</v>
      </c>
      <c r="L222" s="21">
        <v>22</v>
      </c>
      <c r="M222" s="22"/>
      <c r="N222" s="22"/>
      <c r="O222" s="22"/>
      <c r="P222" s="21"/>
      <c r="Q222" s="33">
        <f t="shared" si="33"/>
        <v>0</v>
      </c>
      <c r="R222" s="33"/>
      <c r="S222" s="33"/>
      <c r="T222" s="33"/>
      <c r="U222" s="33"/>
      <c r="V222" s="33"/>
      <c r="W222" s="33"/>
      <c r="X222" s="16" t="s">
        <v>505</v>
      </c>
      <c r="Y222" s="16" t="s">
        <v>51</v>
      </c>
      <c r="Z222" s="16" t="s">
        <v>51</v>
      </c>
      <c r="AA222" s="16" t="s">
        <v>51</v>
      </c>
      <c r="AB222" s="16" t="s">
        <v>51</v>
      </c>
      <c r="AC222" s="16">
        <v>42</v>
      </c>
      <c r="AD222" s="16">
        <v>165</v>
      </c>
      <c r="AE222" s="16">
        <v>500</v>
      </c>
      <c r="AF222" s="16" t="s">
        <v>844</v>
      </c>
      <c r="AG222" s="16" t="s">
        <v>932</v>
      </c>
      <c r="AH222" s="13"/>
    </row>
    <row r="223" s="1" customFormat="1" ht="72" spans="1:34">
      <c r="A223" s="11"/>
      <c r="B223" s="16" t="s">
        <v>933</v>
      </c>
      <c r="C223" s="16" t="s">
        <v>934</v>
      </c>
      <c r="D223" s="16" t="s">
        <v>260</v>
      </c>
      <c r="E223" s="16" t="s">
        <v>261</v>
      </c>
      <c r="F223" s="14">
        <v>2023</v>
      </c>
      <c r="G223" s="56" t="s">
        <v>260</v>
      </c>
      <c r="H223" s="15" t="s">
        <v>262</v>
      </c>
      <c r="I223" s="15" t="s">
        <v>263</v>
      </c>
      <c r="J223" s="21">
        <v>35</v>
      </c>
      <c r="K223" s="22">
        <f t="shared" si="32"/>
        <v>35</v>
      </c>
      <c r="L223" s="21">
        <v>35</v>
      </c>
      <c r="M223" s="22"/>
      <c r="N223" s="22"/>
      <c r="O223" s="22"/>
      <c r="P223" s="21"/>
      <c r="Q223" s="33">
        <f t="shared" si="33"/>
        <v>0</v>
      </c>
      <c r="R223" s="33"/>
      <c r="S223" s="33"/>
      <c r="T223" s="33"/>
      <c r="U223" s="33"/>
      <c r="V223" s="33"/>
      <c r="W223" s="33"/>
      <c r="X223" s="16" t="s">
        <v>505</v>
      </c>
      <c r="Y223" s="21" t="s">
        <v>50</v>
      </c>
      <c r="Z223" s="16" t="s">
        <v>51</v>
      </c>
      <c r="AA223" s="16" t="s">
        <v>51</v>
      </c>
      <c r="AB223" s="16" t="s">
        <v>51</v>
      </c>
      <c r="AC223" s="16">
        <v>159</v>
      </c>
      <c r="AD223" s="16">
        <v>556</v>
      </c>
      <c r="AE223" s="16">
        <v>1056</v>
      </c>
      <c r="AF223" s="16" t="s">
        <v>844</v>
      </c>
      <c r="AG223" s="16" t="s">
        <v>935</v>
      </c>
      <c r="AH223" s="13"/>
    </row>
    <row r="224" s="1" customFormat="1" ht="72" spans="1:34">
      <c r="A224" s="11"/>
      <c r="B224" s="16" t="s">
        <v>936</v>
      </c>
      <c r="C224" s="16" t="s">
        <v>937</v>
      </c>
      <c r="D224" s="16" t="s">
        <v>260</v>
      </c>
      <c r="E224" s="16" t="s">
        <v>938</v>
      </c>
      <c r="F224" s="14">
        <v>2023</v>
      </c>
      <c r="G224" s="56" t="s">
        <v>260</v>
      </c>
      <c r="H224" s="15" t="s">
        <v>262</v>
      </c>
      <c r="I224" s="15" t="s">
        <v>263</v>
      </c>
      <c r="J224" s="21">
        <v>12</v>
      </c>
      <c r="K224" s="22">
        <f t="shared" si="32"/>
        <v>12</v>
      </c>
      <c r="L224" s="21">
        <v>12</v>
      </c>
      <c r="M224" s="22"/>
      <c r="N224" s="22"/>
      <c r="O224" s="22"/>
      <c r="P224" s="21"/>
      <c r="Q224" s="33">
        <f t="shared" si="33"/>
        <v>0</v>
      </c>
      <c r="R224" s="33"/>
      <c r="S224" s="33"/>
      <c r="T224" s="33"/>
      <c r="U224" s="33"/>
      <c r="V224" s="33"/>
      <c r="W224" s="33"/>
      <c r="X224" s="16" t="s">
        <v>505</v>
      </c>
      <c r="Y224" s="21" t="s">
        <v>50</v>
      </c>
      <c r="Z224" s="16" t="s">
        <v>51</v>
      </c>
      <c r="AA224" s="16" t="s">
        <v>51</v>
      </c>
      <c r="AB224" s="16" t="s">
        <v>51</v>
      </c>
      <c r="AC224" s="16">
        <v>6</v>
      </c>
      <c r="AD224" s="16">
        <v>25</v>
      </c>
      <c r="AE224" s="16">
        <v>33</v>
      </c>
      <c r="AF224" s="16" t="s">
        <v>844</v>
      </c>
      <c r="AG224" s="16" t="s">
        <v>939</v>
      </c>
      <c r="AH224" s="13"/>
    </row>
    <row r="225" s="1" customFormat="1" ht="72" spans="1:34">
      <c r="A225" s="11"/>
      <c r="B225" s="16" t="s">
        <v>940</v>
      </c>
      <c r="C225" s="16" t="s">
        <v>941</v>
      </c>
      <c r="D225" s="16" t="s">
        <v>260</v>
      </c>
      <c r="E225" s="16" t="s">
        <v>942</v>
      </c>
      <c r="F225" s="14">
        <v>2023</v>
      </c>
      <c r="G225" s="56" t="s">
        <v>260</v>
      </c>
      <c r="H225" s="15" t="s">
        <v>262</v>
      </c>
      <c r="I225" s="15" t="s">
        <v>263</v>
      </c>
      <c r="J225" s="21">
        <v>35</v>
      </c>
      <c r="K225" s="22">
        <f t="shared" si="32"/>
        <v>35</v>
      </c>
      <c r="L225" s="21">
        <v>35</v>
      </c>
      <c r="M225" s="22"/>
      <c r="N225" s="22"/>
      <c r="O225" s="22"/>
      <c r="P225" s="21"/>
      <c r="Q225" s="33">
        <f t="shared" si="33"/>
        <v>0</v>
      </c>
      <c r="R225" s="33"/>
      <c r="S225" s="33"/>
      <c r="T225" s="33"/>
      <c r="U225" s="33"/>
      <c r="V225" s="33"/>
      <c r="W225" s="33"/>
      <c r="X225" s="16" t="s">
        <v>505</v>
      </c>
      <c r="Y225" s="21" t="s">
        <v>50</v>
      </c>
      <c r="Z225" s="16" t="s">
        <v>51</v>
      </c>
      <c r="AA225" s="16" t="s">
        <v>50</v>
      </c>
      <c r="AB225" s="16" t="s">
        <v>51</v>
      </c>
      <c r="AC225" s="16">
        <v>3</v>
      </c>
      <c r="AD225" s="16">
        <v>15</v>
      </c>
      <c r="AE225" s="16">
        <v>106</v>
      </c>
      <c r="AF225" s="16" t="s">
        <v>844</v>
      </c>
      <c r="AG225" s="16" t="s">
        <v>943</v>
      </c>
      <c r="AH225" s="13"/>
    </row>
    <row r="226" s="1" customFormat="1" ht="72" spans="1:34">
      <c r="A226" s="11"/>
      <c r="B226" s="16" t="s">
        <v>944</v>
      </c>
      <c r="C226" s="16" t="s">
        <v>945</v>
      </c>
      <c r="D226" s="16" t="s">
        <v>260</v>
      </c>
      <c r="E226" s="16" t="s">
        <v>946</v>
      </c>
      <c r="F226" s="14">
        <v>2023</v>
      </c>
      <c r="G226" s="56" t="s">
        <v>260</v>
      </c>
      <c r="H226" s="15" t="s">
        <v>262</v>
      </c>
      <c r="I226" s="15" t="s">
        <v>263</v>
      </c>
      <c r="J226" s="21">
        <v>60</v>
      </c>
      <c r="K226" s="22">
        <f t="shared" si="32"/>
        <v>60</v>
      </c>
      <c r="L226" s="21">
        <v>60</v>
      </c>
      <c r="M226" s="22"/>
      <c r="N226" s="22"/>
      <c r="O226" s="22"/>
      <c r="P226" s="21"/>
      <c r="Q226" s="33">
        <f t="shared" si="33"/>
        <v>0</v>
      </c>
      <c r="R226" s="33"/>
      <c r="S226" s="33"/>
      <c r="T226" s="33"/>
      <c r="U226" s="33"/>
      <c r="V226" s="33"/>
      <c r="W226" s="33"/>
      <c r="X226" s="16" t="s">
        <v>505</v>
      </c>
      <c r="Y226" s="21" t="s">
        <v>50</v>
      </c>
      <c r="Z226" s="21" t="s">
        <v>51</v>
      </c>
      <c r="AA226" s="16" t="s">
        <v>50</v>
      </c>
      <c r="AB226" s="16" t="s">
        <v>50</v>
      </c>
      <c r="AC226" s="16">
        <v>70</v>
      </c>
      <c r="AD226" s="16">
        <v>258</v>
      </c>
      <c r="AE226" s="16">
        <v>559</v>
      </c>
      <c r="AF226" s="16" t="s">
        <v>844</v>
      </c>
      <c r="AG226" s="16" t="s">
        <v>947</v>
      </c>
      <c r="AH226" s="13"/>
    </row>
    <row r="227" s="1" customFormat="1" ht="72" spans="1:34">
      <c r="A227" s="11"/>
      <c r="B227" s="16" t="s">
        <v>948</v>
      </c>
      <c r="C227" s="16" t="s">
        <v>949</v>
      </c>
      <c r="D227" s="16" t="s">
        <v>260</v>
      </c>
      <c r="E227" s="16" t="s">
        <v>475</v>
      </c>
      <c r="F227" s="14">
        <v>2023</v>
      </c>
      <c r="G227" s="56" t="s">
        <v>260</v>
      </c>
      <c r="H227" s="15" t="s">
        <v>262</v>
      </c>
      <c r="I227" s="15" t="s">
        <v>263</v>
      </c>
      <c r="J227" s="21">
        <v>75</v>
      </c>
      <c r="K227" s="22">
        <f t="shared" si="32"/>
        <v>75</v>
      </c>
      <c r="L227" s="21">
        <v>75</v>
      </c>
      <c r="M227" s="22"/>
      <c r="N227" s="22"/>
      <c r="O227" s="22"/>
      <c r="P227" s="21"/>
      <c r="Q227" s="33">
        <f t="shared" si="33"/>
        <v>0</v>
      </c>
      <c r="R227" s="33"/>
      <c r="S227" s="33"/>
      <c r="T227" s="33"/>
      <c r="U227" s="33"/>
      <c r="V227" s="33"/>
      <c r="W227" s="33"/>
      <c r="X227" s="16" t="s">
        <v>505</v>
      </c>
      <c r="Y227" s="21" t="s">
        <v>50</v>
      </c>
      <c r="Z227" s="16" t="s">
        <v>51</v>
      </c>
      <c r="AA227" s="16" t="s">
        <v>51</v>
      </c>
      <c r="AB227" s="16" t="s">
        <v>51</v>
      </c>
      <c r="AC227" s="16">
        <v>58</v>
      </c>
      <c r="AD227" s="16">
        <v>208</v>
      </c>
      <c r="AE227" s="16">
        <v>476</v>
      </c>
      <c r="AF227" s="16" t="s">
        <v>844</v>
      </c>
      <c r="AG227" s="16" t="s">
        <v>950</v>
      </c>
      <c r="AH227" s="13"/>
    </row>
    <row r="228" s="1" customFormat="1" ht="72" spans="1:34">
      <c r="A228" s="11"/>
      <c r="B228" s="16" t="s">
        <v>951</v>
      </c>
      <c r="C228" s="16" t="s">
        <v>952</v>
      </c>
      <c r="D228" s="16" t="s">
        <v>260</v>
      </c>
      <c r="E228" s="16" t="s">
        <v>953</v>
      </c>
      <c r="F228" s="14">
        <v>2023</v>
      </c>
      <c r="G228" s="56" t="s">
        <v>260</v>
      </c>
      <c r="H228" s="15" t="s">
        <v>262</v>
      </c>
      <c r="I228" s="15" t="s">
        <v>263</v>
      </c>
      <c r="J228" s="21">
        <v>15</v>
      </c>
      <c r="K228" s="22">
        <f t="shared" si="32"/>
        <v>15</v>
      </c>
      <c r="L228" s="21">
        <v>15</v>
      </c>
      <c r="M228" s="22"/>
      <c r="N228" s="22"/>
      <c r="O228" s="22"/>
      <c r="P228" s="21"/>
      <c r="Q228" s="33">
        <f t="shared" si="33"/>
        <v>0</v>
      </c>
      <c r="R228" s="33"/>
      <c r="S228" s="33"/>
      <c r="T228" s="33"/>
      <c r="U228" s="33"/>
      <c r="V228" s="33"/>
      <c r="W228" s="33"/>
      <c r="X228" s="16" t="s">
        <v>505</v>
      </c>
      <c r="Y228" s="21" t="s">
        <v>50</v>
      </c>
      <c r="Z228" s="16" t="s">
        <v>51</v>
      </c>
      <c r="AA228" s="16" t="s">
        <v>51</v>
      </c>
      <c r="AB228" s="16" t="s">
        <v>51</v>
      </c>
      <c r="AC228" s="16">
        <v>47</v>
      </c>
      <c r="AD228" s="16">
        <v>192</v>
      </c>
      <c r="AE228" s="16">
        <v>273</v>
      </c>
      <c r="AF228" s="16" t="s">
        <v>844</v>
      </c>
      <c r="AG228" s="16" t="s">
        <v>954</v>
      </c>
      <c r="AH228" s="13"/>
    </row>
    <row r="229" s="1" customFormat="1" ht="72" spans="1:34">
      <c r="A229" s="11"/>
      <c r="B229" s="16" t="s">
        <v>955</v>
      </c>
      <c r="C229" s="16" t="s">
        <v>956</v>
      </c>
      <c r="D229" s="16" t="s">
        <v>260</v>
      </c>
      <c r="E229" s="16" t="s">
        <v>957</v>
      </c>
      <c r="F229" s="14">
        <v>2023</v>
      </c>
      <c r="G229" s="56" t="s">
        <v>260</v>
      </c>
      <c r="H229" s="15" t="s">
        <v>262</v>
      </c>
      <c r="I229" s="15" t="s">
        <v>263</v>
      </c>
      <c r="J229" s="21">
        <v>576</v>
      </c>
      <c r="K229" s="22">
        <f t="shared" si="32"/>
        <v>576</v>
      </c>
      <c r="L229" s="21">
        <v>576</v>
      </c>
      <c r="M229" s="22"/>
      <c r="N229" s="22"/>
      <c r="O229" s="22"/>
      <c r="P229" s="21"/>
      <c r="Q229" s="33">
        <f t="shared" si="33"/>
        <v>0</v>
      </c>
      <c r="R229" s="33"/>
      <c r="S229" s="33"/>
      <c r="T229" s="33"/>
      <c r="U229" s="33"/>
      <c r="V229" s="33"/>
      <c r="W229" s="33"/>
      <c r="X229" s="16" t="s">
        <v>505</v>
      </c>
      <c r="Y229" s="21" t="s">
        <v>50</v>
      </c>
      <c r="Z229" s="16" t="s">
        <v>51</v>
      </c>
      <c r="AA229" s="16" t="s">
        <v>51</v>
      </c>
      <c r="AB229" s="16" t="s">
        <v>51</v>
      </c>
      <c r="AC229" s="16">
        <v>418</v>
      </c>
      <c r="AD229" s="16">
        <v>1748</v>
      </c>
      <c r="AE229" s="16">
        <v>3115</v>
      </c>
      <c r="AF229" s="16" t="s">
        <v>844</v>
      </c>
      <c r="AG229" s="16" t="s">
        <v>958</v>
      </c>
      <c r="AH229" s="13"/>
    </row>
    <row r="230" s="1" customFormat="1" ht="72" spans="1:34">
      <c r="A230" s="11"/>
      <c r="B230" s="16" t="s">
        <v>959</v>
      </c>
      <c r="C230" s="16" t="s">
        <v>960</v>
      </c>
      <c r="D230" s="16" t="s">
        <v>314</v>
      </c>
      <c r="E230" s="16" t="s">
        <v>961</v>
      </c>
      <c r="F230" s="14">
        <v>2023</v>
      </c>
      <c r="G230" s="56" t="s">
        <v>314</v>
      </c>
      <c r="H230" s="14" t="s">
        <v>316</v>
      </c>
      <c r="I230" s="15" t="s">
        <v>317</v>
      </c>
      <c r="J230" s="21">
        <v>15</v>
      </c>
      <c r="K230" s="22">
        <f t="shared" ref="K230:K261" si="34">L230+M230+N230+O230</f>
        <v>15</v>
      </c>
      <c r="L230" s="21">
        <v>15</v>
      </c>
      <c r="M230" s="22"/>
      <c r="N230" s="22"/>
      <c r="O230" s="22"/>
      <c r="P230" s="21"/>
      <c r="Q230" s="33">
        <f t="shared" ref="Q230:Q261" si="35">J230-L230-M230-N230-O230-P230</f>
        <v>0</v>
      </c>
      <c r="R230" s="33"/>
      <c r="S230" s="33"/>
      <c r="T230" s="33"/>
      <c r="U230" s="33"/>
      <c r="V230" s="33"/>
      <c r="W230" s="33"/>
      <c r="X230" s="16" t="s">
        <v>505</v>
      </c>
      <c r="Y230" s="16" t="s">
        <v>50</v>
      </c>
      <c r="Z230" s="16" t="s">
        <v>51</v>
      </c>
      <c r="AA230" s="16" t="s">
        <v>51</v>
      </c>
      <c r="AB230" s="16" t="s">
        <v>51</v>
      </c>
      <c r="AC230" s="16">
        <v>41</v>
      </c>
      <c r="AD230" s="16">
        <v>172</v>
      </c>
      <c r="AE230" s="16">
        <v>275</v>
      </c>
      <c r="AF230" s="16" t="s">
        <v>844</v>
      </c>
      <c r="AG230" s="16" t="s">
        <v>962</v>
      </c>
      <c r="AH230" s="13"/>
    </row>
    <row r="231" s="1" customFormat="1" ht="72" spans="1:34">
      <c r="A231" s="11"/>
      <c r="B231" s="16" t="s">
        <v>963</v>
      </c>
      <c r="C231" s="16" t="s">
        <v>964</v>
      </c>
      <c r="D231" s="16" t="s">
        <v>314</v>
      </c>
      <c r="E231" s="16" t="s">
        <v>965</v>
      </c>
      <c r="F231" s="14">
        <v>2023</v>
      </c>
      <c r="G231" s="56" t="s">
        <v>314</v>
      </c>
      <c r="H231" s="14" t="s">
        <v>316</v>
      </c>
      <c r="I231" s="15" t="s">
        <v>317</v>
      </c>
      <c r="J231" s="21">
        <v>7</v>
      </c>
      <c r="K231" s="22">
        <f t="shared" si="34"/>
        <v>7</v>
      </c>
      <c r="L231" s="21">
        <v>7</v>
      </c>
      <c r="M231" s="22"/>
      <c r="N231" s="22"/>
      <c r="O231" s="22"/>
      <c r="P231" s="21"/>
      <c r="Q231" s="33">
        <f t="shared" si="35"/>
        <v>0</v>
      </c>
      <c r="R231" s="33"/>
      <c r="S231" s="33"/>
      <c r="T231" s="33"/>
      <c r="U231" s="33"/>
      <c r="V231" s="33"/>
      <c r="W231" s="33"/>
      <c r="X231" s="16" t="s">
        <v>505</v>
      </c>
      <c r="Y231" s="16" t="s">
        <v>50</v>
      </c>
      <c r="Z231" s="16" t="s">
        <v>51</v>
      </c>
      <c r="AA231" s="16" t="s">
        <v>51</v>
      </c>
      <c r="AB231" s="16" t="s">
        <v>51</v>
      </c>
      <c r="AC231" s="16">
        <v>59</v>
      </c>
      <c r="AD231" s="16">
        <v>226</v>
      </c>
      <c r="AE231" s="16">
        <v>453</v>
      </c>
      <c r="AF231" s="16" t="s">
        <v>844</v>
      </c>
      <c r="AG231" s="16" t="s">
        <v>966</v>
      </c>
      <c r="AH231" s="13"/>
    </row>
    <row r="232" s="1" customFormat="1" ht="72" spans="1:34">
      <c r="A232" s="11"/>
      <c r="B232" s="16" t="s">
        <v>967</v>
      </c>
      <c r="C232" s="16" t="s">
        <v>968</v>
      </c>
      <c r="D232" s="16" t="s">
        <v>314</v>
      </c>
      <c r="E232" s="16" t="s">
        <v>969</v>
      </c>
      <c r="F232" s="14">
        <v>2023</v>
      </c>
      <c r="G232" s="56" t="s">
        <v>314</v>
      </c>
      <c r="H232" s="14" t="s">
        <v>316</v>
      </c>
      <c r="I232" s="15" t="s">
        <v>317</v>
      </c>
      <c r="J232" s="21">
        <v>22</v>
      </c>
      <c r="K232" s="22">
        <f t="shared" si="34"/>
        <v>22</v>
      </c>
      <c r="L232" s="21">
        <v>22</v>
      </c>
      <c r="M232" s="22"/>
      <c r="N232" s="22"/>
      <c r="O232" s="22"/>
      <c r="P232" s="21"/>
      <c r="Q232" s="33">
        <f t="shared" si="35"/>
        <v>0</v>
      </c>
      <c r="R232" s="33"/>
      <c r="S232" s="33"/>
      <c r="T232" s="33"/>
      <c r="U232" s="33"/>
      <c r="V232" s="33"/>
      <c r="W232" s="33"/>
      <c r="X232" s="16" t="s">
        <v>505</v>
      </c>
      <c r="Y232" s="21" t="s">
        <v>51</v>
      </c>
      <c r="Z232" s="16" t="s">
        <v>51</v>
      </c>
      <c r="AA232" s="16" t="s">
        <v>51</v>
      </c>
      <c r="AB232" s="16" t="s">
        <v>51</v>
      </c>
      <c r="AC232" s="16">
        <v>20</v>
      </c>
      <c r="AD232" s="16">
        <v>68</v>
      </c>
      <c r="AE232" s="16">
        <v>350</v>
      </c>
      <c r="AF232" s="16" t="s">
        <v>844</v>
      </c>
      <c r="AG232" s="16" t="s">
        <v>970</v>
      </c>
      <c r="AH232" s="13"/>
    </row>
    <row r="233" s="1" customFormat="1" ht="72" spans="1:34">
      <c r="A233" s="11"/>
      <c r="B233" s="16" t="s">
        <v>971</v>
      </c>
      <c r="C233" s="16" t="s">
        <v>972</v>
      </c>
      <c r="D233" s="16" t="s">
        <v>314</v>
      </c>
      <c r="E233" s="16" t="s">
        <v>973</v>
      </c>
      <c r="F233" s="14">
        <v>2023</v>
      </c>
      <c r="G233" s="56" t="s">
        <v>314</v>
      </c>
      <c r="H233" s="14" t="s">
        <v>316</v>
      </c>
      <c r="I233" s="15" t="s">
        <v>317</v>
      </c>
      <c r="J233" s="21">
        <v>15</v>
      </c>
      <c r="K233" s="22">
        <f t="shared" si="34"/>
        <v>15</v>
      </c>
      <c r="L233" s="21">
        <v>15</v>
      </c>
      <c r="M233" s="22"/>
      <c r="N233" s="22"/>
      <c r="O233" s="22"/>
      <c r="P233" s="21"/>
      <c r="Q233" s="33">
        <f t="shared" si="35"/>
        <v>0</v>
      </c>
      <c r="R233" s="33"/>
      <c r="S233" s="33"/>
      <c r="T233" s="33"/>
      <c r="U233" s="33"/>
      <c r="V233" s="33"/>
      <c r="W233" s="33"/>
      <c r="X233" s="16" t="s">
        <v>505</v>
      </c>
      <c r="Y233" s="16" t="s">
        <v>51</v>
      </c>
      <c r="Z233" s="16" t="s">
        <v>51</v>
      </c>
      <c r="AA233" s="16" t="s">
        <v>51</v>
      </c>
      <c r="AB233" s="16" t="s">
        <v>51</v>
      </c>
      <c r="AC233" s="16">
        <v>42</v>
      </c>
      <c r="AD233" s="16">
        <v>133</v>
      </c>
      <c r="AE233" s="16">
        <v>324</v>
      </c>
      <c r="AF233" s="16" t="s">
        <v>844</v>
      </c>
      <c r="AG233" s="16" t="s">
        <v>974</v>
      </c>
      <c r="AH233" s="13"/>
    </row>
    <row r="234" s="1" customFormat="1" ht="72" spans="1:34">
      <c r="A234" s="11"/>
      <c r="B234" s="16" t="s">
        <v>975</v>
      </c>
      <c r="C234" s="16" t="s">
        <v>976</v>
      </c>
      <c r="D234" s="16" t="s">
        <v>314</v>
      </c>
      <c r="E234" s="16" t="s">
        <v>977</v>
      </c>
      <c r="F234" s="14">
        <v>2023</v>
      </c>
      <c r="G234" s="56" t="s">
        <v>314</v>
      </c>
      <c r="H234" s="14" t="s">
        <v>316</v>
      </c>
      <c r="I234" s="15" t="s">
        <v>317</v>
      </c>
      <c r="J234" s="21">
        <v>86</v>
      </c>
      <c r="K234" s="22">
        <f t="shared" si="34"/>
        <v>86</v>
      </c>
      <c r="L234" s="21">
        <v>86</v>
      </c>
      <c r="M234" s="22"/>
      <c r="N234" s="22"/>
      <c r="O234" s="22"/>
      <c r="P234" s="21"/>
      <c r="Q234" s="33">
        <f t="shared" si="35"/>
        <v>0</v>
      </c>
      <c r="R234" s="33"/>
      <c r="S234" s="33"/>
      <c r="T234" s="33"/>
      <c r="U234" s="33"/>
      <c r="V234" s="33"/>
      <c r="W234" s="33"/>
      <c r="X234" s="16" t="s">
        <v>505</v>
      </c>
      <c r="Y234" s="16" t="s">
        <v>50</v>
      </c>
      <c r="Z234" s="16" t="s">
        <v>51</v>
      </c>
      <c r="AA234" s="16" t="s">
        <v>51</v>
      </c>
      <c r="AB234" s="16" t="s">
        <v>51</v>
      </c>
      <c r="AC234" s="16">
        <v>79</v>
      </c>
      <c r="AD234" s="16">
        <v>256</v>
      </c>
      <c r="AE234" s="16">
        <v>639</v>
      </c>
      <c r="AF234" s="16" t="s">
        <v>844</v>
      </c>
      <c r="AG234" s="16" t="s">
        <v>978</v>
      </c>
      <c r="AH234" s="13"/>
    </row>
    <row r="235" s="1" customFormat="1" ht="72" spans="1:34">
      <c r="A235" s="11"/>
      <c r="B235" s="16" t="s">
        <v>979</v>
      </c>
      <c r="C235" s="16" t="s">
        <v>980</v>
      </c>
      <c r="D235" s="16" t="s">
        <v>74</v>
      </c>
      <c r="E235" s="16" t="s">
        <v>981</v>
      </c>
      <c r="F235" s="14">
        <v>2023</v>
      </c>
      <c r="G235" s="14" t="s">
        <v>74</v>
      </c>
      <c r="H235" s="15" t="s">
        <v>76</v>
      </c>
      <c r="I235" s="15" t="s">
        <v>77</v>
      </c>
      <c r="J235" s="21">
        <v>30</v>
      </c>
      <c r="K235" s="22">
        <f t="shared" si="34"/>
        <v>30</v>
      </c>
      <c r="L235" s="21">
        <v>30</v>
      </c>
      <c r="M235" s="22"/>
      <c r="N235" s="22"/>
      <c r="O235" s="22"/>
      <c r="P235" s="21"/>
      <c r="Q235" s="33">
        <f t="shared" si="35"/>
        <v>0</v>
      </c>
      <c r="R235" s="33"/>
      <c r="S235" s="33"/>
      <c r="T235" s="33"/>
      <c r="U235" s="33"/>
      <c r="V235" s="33"/>
      <c r="W235" s="33"/>
      <c r="X235" s="16" t="s">
        <v>505</v>
      </c>
      <c r="Y235" s="16" t="s">
        <v>50</v>
      </c>
      <c r="Z235" s="16" t="s">
        <v>51</v>
      </c>
      <c r="AA235" s="16" t="s">
        <v>50</v>
      </c>
      <c r="AB235" s="16" t="s">
        <v>51</v>
      </c>
      <c r="AC235" s="16">
        <v>698</v>
      </c>
      <c r="AD235" s="16">
        <v>2529</v>
      </c>
      <c r="AE235" s="16">
        <v>4005</v>
      </c>
      <c r="AF235" s="16" t="s">
        <v>844</v>
      </c>
      <c r="AG235" s="16" t="s">
        <v>982</v>
      </c>
      <c r="AH235" s="13"/>
    </row>
    <row r="236" s="1" customFormat="1" ht="72" spans="1:34">
      <c r="A236" s="11"/>
      <c r="B236" s="15" t="s">
        <v>983</v>
      </c>
      <c r="C236" s="16" t="s">
        <v>984</v>
      </c>
      <c r="D236" s="16" t="s">
        <v>74</v>
      </c>
      <c r="E236" s="16" t="s">
        <v>981</v>
      </c>
      <c r="F236" s="14">
        <v>2023</v>
      </c>
      <c r="G236" s="14" t="s">
        <v>74</v>
      </c>
      <c r="H236" s="15" t="s">
        <v>76</v>
      </c>
      <c r="I236" s="15" t="s">
        <v>77</v>
      </c>
      <c r="J236" s="23">
        <v>28</v>
      </c>
      <c r="K236" s="22">
        <f t="shared" si="34"/>
        <v>28</v>
      </c>
      <c r="L236" s="23">
        <v>28</v>
      </c>
      <c r="M236" s="22"/>
      <c r="N236" s="22"/>
      <c r="O236" s="22"/>
      <c r="P236" s="23"/>
      <c r="Q236" s="33">
        <f t="shared" si="35"/>
        <v>0</v>
      </c>
      <c r="R236" s="33"/>
      <c r="S236" s="33"/>
      <c r="T236" s="33"/>
      <c r="U236" s="33"/>
      <c r="V236" s="33"/>
      <c r="W236" s="33"/>
      <c r="X236" s="16" t="s">
        <v>505</v>
      </c>
      <c r="Y236" s="16" t="s">
        <v>50</v>
      </c>
      <c r="Z236" s="16" t="s">
        <v>51</v>
      </c>
      <c r="AA236" s="16" t="s">
        <v>51</v>
      </c>
      <c r="AB236" s="16" t="s">
        <v>51</v>
      </c>
      <c r="AC236" s="40">
        <v>102</v>
      </c>
      <c r="AD236" s="40">
        <v>256</v>
      </c>
      <c r="AE236" s="40">
        <v>256</v>
      </c>
      <c r="AF236" s="16" t="s">
        <v>844</v>
      </c>
      <c r="AG236" s="16" t="s">
        <v>985</v>
      </c>
      <c r="AH236" s="13"/>
    </row>
    <row r="237" s="1" customFormat="1" ht="72" spans="1:34">
      <c r="A237" s="11"/>
      <c r="B237" s="16" t="s">
        <v>986</v>
      </c>
      <c r="C237" s="16" t="s">
        <v>987</v>
      </c>
      <c r="D237" s="16" t="s">
        <v>74</v>
      </c>
      <c r="E237" s="16" t="s">
        <v>988</v>
      </c>
      <c r="F237" s="14">
        <v>2023</v>
      </c>
      <c r="G237" s="14" t="s">
        <v>74</v>
      </c>
      <c r="H237" s="15" t="s">
        <v>76</v>
      </c>
      <c r="I237" s="15" t="s">
        <v>77</v>
      </c>
      <c r="J237" s="21">
        <v>28</v>
      </c>
      <c r="K237" s="22">
        <f t="shared" si="34"/>
        <v>28</v>
      </c>
      <c r="L237" s="21">
        <v>28</v>
      </c>
      <c r="M237" s="22"/>
      <c r="N237" s="22"/>
      <c r="O237" s="22"/>
      <c r="P237" s="21"/>
      <c r="Q237" s="33">
        <f t="shared" si="35"/>
        <v>0</v>
      </c>
      <c r="R237" s="33"/>
      <c r="S237" s="33"/>
      <c r="T237" s="33"/>
      <c r="U237" s="33"/>
      <c r="V237" s="33"/>
      <c r="W237" s="33"/>
      <c r="X237" s="16" t="s">
        <v>505</v>
      </c>
      <c r="Y237" s="16" t="s">
        <v>50</v>
      </c>
      <c r="Z237" s="16" t="s">
        <v>51</v>
      </c>
      <c r="AA237" s="16" t="s">
        <v>51</v>
      </c>
      <c r="AB237" s="16" t="s">
        <v>51</v>
      </c>
      <c r="AC237" s="16">
        <v>46</v>
      </c>
      <c r="AD237" s="16">
        <v>142</v>
      </c>
      <c r="AE237" s="16">
        <v>215</v>
      </c>
      <c r="AF237" s="16" t="s">
        <v>844</v>
      </c>
      <c r="AG237" s="16" t="s">
        <v>989</v>
      </c>
      <c r="AH237" s="13"/>
    </row>
    <row r="238" s="1" customFormat="1" ht="72" spans="1:34">
      <c r="A238" s="11"/>
      <c r="B238" s="15" t="s">
        <v>990</v>
      </c>
      <c r="C238" s="16" t="s">
        <v>991</v>
      </c>
      <c r="D238" s="16" t="s">
        <v>74</v>
      </c>
      <c r="E238" s="16" t="s">
        <v>86</v>
      </c>
      <c r="F238" s="14">
        <v>2023</v>
      </c>
      <c r="G238" s="14" t="s">
        <v>74</v>
      </c>
      <c r="H238" s="15" t="s">
        <v>76</v>
      </c>
      <c r="I238" s="15" t="s">
        <v>77</v>
      </c>
      <c r="J238" s="23">
        <v>21</v>
      </c>
      <c r="K238" s="22">
        <f t="shared" si="34"/>
        <v>21</v>
      </c>
      <c r="L238" s="23">
        <v>21</v>
      </c>
      <c r="M238" s="22"/>
      <c r="N238" s="22"/>
      <c r="O238" s="22"/>
      <c r="P238" s="23"/>
      <c r="Q238" s="33">
        <f t="shared" si="35"/>
        <v>0</v>
      </c>
      <c r="R238" s="33"/>
      <c r="S238" s="33"/>
      <c r="T238" s="33"/>
      <c r="U238" s="33"/>
      <c r="V238" s="33"/>
      <c r="W238" s="33"/>
      <c r="X238" s="16" t="s">
        <v>505</v>
      </c>
      <c r="Y238" s="16" t="s">
        <v>50</v>
      </c>
      <c r="Z238" s="16" t="s">
        <v>51</v>
      </c>
      <c r="AA238" s="16" t="s">
        <v>51</v>
      </c>
      <c r="AB238" s="16" t="s">
        <v>51</v>
      </c>
      <c r="AC238" s="40">
        <v>123</v>
      </c>
      <c r="AD238" s="40">
        <v>456</v>
      </c>
      <c r="AE238" s="40">
        <v>456</v>
      </c>
      <c r="AF238" s="16" t="s">
        <v>844</v>
      </c>
      <c r="AG238" s="16" t="s">
        <v>992</v>
      </c>
      <c r="AH238" s="13"/>
    </row>
    <row r="239" s="1" customFormat="1" ht="72" spans="1:34">
      <c r="A239" s="11"/>
      <c r="B239" s="16" t="s">
        <v>993</v>
      </c>
      <c r="C239" s="16" t="s">
        <v>994</v>
      </c>
      <c r="D239" s="16" t="s">
        <v>74</v>
      </c>
      <c r="E239" s="16" t="s">
        <v>130</v>
      </c>
      <c r="F239" s="14">
        <v>2023</v>
      </c>
      <c r="G239" s="14" t="s">
        <v>74</v>
      </c>
      <c r="H239" s="15" t="s">
        <v>76</v>
      </c>
      <c r="I239" s="15" t="s">
        <v>77</v>
      </c>
      <c r="J239" s="21">
        <v>21</v>
      </c>
      <c r="K239" s="22">
        <f t="shared" si="34"/>
        <v>21</v>
      </c>
      <c r="L239" s="21">
        <v>21</v>
      </c>
      <c r="M239" s="22"/>
      <c r="N239" s="22"/>
      <c r="O239" s="22"/>
      <c r="P239" s="21"/>
      <c r="Q239" s="33">
        <f t="shared" si="35"/>
        <v>0</v>
      </c>
      <c r="R239" s="33"/>
      <c r="S239" s="33"/>
      <c r="T239" s="33"/>
      <c r="U239" s="33"/>
      <c r="V239" s="33"/>
      <c r="W239" s="33"/>
      <c r="X239" s="16" t="s">
        <v>505</v>
      </c>
      <c r="Y239" s="16" t="s">
        <v>50</v>
      </c>
      <c r="Z239" s="16" t="s">
        <v>51</v>
      </c>
      <c r="AA239" s="16" t="s">
        <v>51</v>
      </c>
      <c r="AB239" s="16" t="s">
        <v>51</v>
      </c>
      <c r="AC239" s="16">
        <v>113</v>
      </c>
      <c r="AD239" s="16">
        <v>338</v>
      </c>
      <c r="AE239" s="16">
        <v>615</v>
      </c>
      <c r="AF239" s="16" t="s">
        <v>844</v>
      </c>
      <c r="AG239" s="16" t="s">
        <v>995</v>
      </c>
      <c r="AH239" s="13"/>
    </row>
    <row r="240" s="1" customFormat="1" ht="72" spans="1:34">
      <c r="A240" s="11"/>
      <c r="B240" s="16" t="s">
        <v>996</v>
      </c>
      <c r="C240" s="16" t="s">
        <v>997</v>
      </c>
      <c r="D240" s="16" t="s">
        <v>56</v>
      </c>
      <c r="E240" s="16" t="s">
        <v>493</v>
      </c>
      <c r="F240" s="14">
        <v>2023</v>
      </c>
      <c r="G240" s="14" t="s">
        <v>56</v>
      </c>
      <c r="H240" s="14" t="s">
        <v>58</v>
      </c>
      <c r="I240" s="15" t="s">
        <v>59</v>
      </c>
      <c r="J240" s="21">
        <v>26</v>
      </c>
      <c r="K240" s="22">
        <f t="shared" si="34"/>
        <v>26</v>
      </c>
      <c r="L240" s="21">
        <v>26</v>
      </c>
      <c r="M240" s="22"/>
      <c r="N240" s="22"/>
      <c r="O240" s="22"/>
      <c r="P240" s="21"/>
      <c r="Q240" s="33">
        <f t="shared" si="35"/>
        <v>0</v>
      </c>
      <c r="R240" s="33"/>
      <c r="S240" s="33"/>
      <c r="T240" s="33"/>
      <c r="U240" s="33"/>
      <c r="V240" s="33"/>
      <c r="W240" s="33"/>
      <c r="X240" s="16" t="s">
        <v>505</v>
      </c>
      <c r="Y240" s="16" t="s">
        <v>50</v>
      </c>
      <c r="Z240" s="21" t="s">
        <v>51</v>
      </c>
      <c r="AA240" s="16" t="s">
        <v>50</v>
      </c>
      <c r="AB240" s="16" t="s">
        <v>50</v>
      </c>
      <c r="AC240" s="16">
        <v>72</v>
      </c>
      <c r="AD240" s="16">
        <v>256</v>
      </c>
      <c r="AE240" s="16">
        <v>795</v>
      </c>
      <c r="AF240" s="16" t="s">
        <v>844</v>
      </c>
      <c r="AG240" s="16" t="s">
        <v>998</v>
      </c>
      <c r="AH240" s="13"/>
    </row>
    <row r="241" s="1" customFormat="1" ht="192" spans="1:34">
      <c r="A241" s="11"/>
      <c r="B241" s="16" t="s">
        <v>999</v>
      </c>
      <c r="C241" s="16" t="s">
        <v>1000</v>
      </c>
      <c r="D241" s="16" t="s">
        <v>56</v>
      </c>
      <c r="E241" s="16" t="s">
        <v>69</v>
      </c>
      <c r="F241" s="14">
        <v>2023</v>
      </c>
      <c r="G241" s="14" t="s">
        <v>56</v>
      </c>
      <c r="H241" s="14" t="s">
        <v>58</v>
      </c>
      <c r="I241" s="15" t="s">
        <v>59</v>
      </c>
      <c r="J241" s="21">
        <v>150</v>
      </c>
      <c r="K241" s="22">
        <f t="shared" si="34"/>
        <v>150</v>
      </c>
      <c r="L241" s="21">
        <v>150</v>
      </c>
      <c r="M241" s="22"/>
      <c r="N241" s="22"/>
      <c r="O241" s="22"/>
      <c r="P241" s="21"/>
      <c r="Q241" s="33">
        <f t="shared" si="35"/>
        <v>0</v>
      </c>
      <c r="R241" s="33"/>
      <c r="S241" s="33"/>
      <c r="T241" s="33"/>
      <c r="U241" s="33"/>
      <c r="V241" s="33"/>
      <c r="W241" s="33"/>
      <c r="X241" s="16" t="s">
        <v>505</v>
      </c>
      <c r="Y241" s="16" t="s">
        <v>50</v>
      </c>
      <c r="Z241" s="16" t="s">
        <v>51</v>
      </c>
      <c r="AA241" s="16" t="s">
        <v>51</v>
      </c>
      <c r="AB241" s="16" t="s">
        <v>51</v>
      </c>
      <c r="AC241" s="16">
        <v>186</v>
      </c>
      <c r="AD241" s="16">
        <v>240</v>
      </c>
      <c r="AE241" s="16">
        <v>542</v>
      </c>
      <c r="AF241" s="16" t="s">
        <v>844</v>
      </c>
      <c r="AG241" s="16" t="s">
        <v>1001</v>
      </c>
      <c r="AH241" s="13"/>
    </row>
    <row r="242" s="1" customFormat="1" ht="72" spans="1:34">
      <c r="A242" s="11"/>
      <c r="B242" s="16" t="s">
        <v>1002</v>
      </c>
      <c r="C242" s="16" t="s">
        <v>1003</v>
      </c>
      <c r="D242" s="16" t="s">
        <v>56</v>
      </c>
      <c r="E242" s="16" t="s">
        <v>1004</v>
      </c>
      <c r="F242" s="14">
        <v>2023</v>
      </c>
      <c r="G242" s="14" t="s">
        <v>56</v>
      </c>
      <c r="H242" s="14" t="s">
        <v>58</v>
      </c>
      <c r="I242" s="15" t="s">
        <v>59</v>
      </c>
      <c r="J242" s="21">
        <v>65</v>
      </c>
      <c r="K242" s="22">
        <f t="shared" si="34"/>
        <v>65</v>
      </c>
      <c r="L242" s="21">
        <v>65</v>
      </c>
      <c r="M242" s="22"/>
      <c r="N242" s="22"/>
      <c r="O242" s="22"/>
      <c r="P242" s="21"/>
      <c r="Q242" s="33">
        <f t="shared" si="35"/>
        <v>0</v>
      </c>
      <c r="R242" s="33"/>
      <c r="S242" s="33"/>
      <c r="T242" s="33"/>
      <c r="U242" s="33"/>
      <c r="V242" s="33"/>
      <c r="W242" s="33"/>
      <c r="X242" s="16" t="s">
        <v>505</v>
      </c>
      <c r="Y242" s="16" t="s">
        <v>50</v>
      </c>
      <c r="Z242" s="21" t="s">
        <v>51</v>
      </c>
      <c r="AA242" s="16" t="s">
        <v>50</v>
      </c>
      <c r="AB242" s="16" t="s">
        <v>50</v>
      </c>
      <c r="AC242" s="16">
        <v>137</v>
      </c>
      <c r="AD242" s="16">
        <v>481</v>
      </c>
      <c r="AE242" s="16">
        <v>1222</v>
      </c>
      <c r="AF242" s="16" t="s">
        <v>844</v>
      </c>
      <c r="AG242" s="16" t="s">
        <v>1005</v>
      </c>
      <c r="AH242" s="13"/>
    </row>
    <row r="243" s="1" customFormat="1" ht="72" spans="1:34">
      <c r="A243" s="11"/>
      <c r="B243" s="16" t="s">
        <v>1006</v>
      </c>
      <c r="C243" s="16" t="s">
        <v>1007</v>
      </c>
      <c r="D243" s="16" t="s">
        <v>56</v>
      </c>
      <c r="E243" s="16" t="s">
        <v>1008</v>
      </c>
      <c r="F243" s="14">
        <v>2023</v>
      </c>
      <c r="G243" s="14" t="s">
        <v>56</v>
      </c>
      <c r="H243" s="14" t="s">
        <v>58</v>
      </c>
      <c r="I243" s="15" t="s">
        <v>59</v>
      </c>
      <c r="J243" s="21">
        <v>25</v>
      </c>
      <c r="K243" s="22">
        <f t="shared" si="34"/>
        <v>25</v>
      </c>
      <c r="L243" s="21">
        <v>25</v>
      </c>
      <c r="M243" s="22"/>
      <c r="N243" s="22"/>
      <c r="O243" s="22"/>
      <c r="P243" s="21"/>
      <c r="Q243" s="33">
        <f t="shared" si="35"/>
        <v>0</v>
      </c>
      <c r="R243" s="33"/>
      <c r="S243" s="33"/>
      <c r="T243" s="33"/>
      <c r="U243" s="33"/>
      <c r="V243" s="33"/>
      <c r="W243" s="33"/>
      <c r="X243" s="16" t="s">
        <v>505</v>
      </c>
      <c r="Y243" s="16" t="s">
        <v>51</v>
      </c>
      <c r="Z243" s="16" t="s">
        <v>51</v>
      </c>
      <c r="AA243" s="16" t="s">
        <v>51</v>
      </c>
      <c r="AB243" s="16" t="s">
        <v>51</v>
      </c>
      <c r="AC243" s="16">
        <v>44</v>
      </c>
      <c r="AD243" s="16">
        <v>137</v>
      </c>
      <c r="AE243" s="16">
        <v>513</v>
      </c>
      <c r="AF243" s="16" t="s">
        <v>844</v>
      </c>
      <c r="AG243" s="16" t="s">
        <v>1009</v>
      </c>
      <c r="AH243" s="13"/>
    </row>
    <row r="244" s="1" customFormat="1" ht="72" spans="1:34">
      <c r="A244" s="11"/>
      <c r="B244" s="16" t="s">
        <v>1010</v>
      </c>
      <c r="C244" s="16" t="s">
        <v>1011</v>
      </c>
      <c r="D244" s="16" t="s">
        <v>56</v>
      </c>
      <c r="E244" s="16" t="s">
        <v>1012</v>
      </c>
      <c r="F244" s="14">
        <v>2023</v>
      </c>
      <c r="G244" s="14" t="s">
        <v>56</v>
      </c>
      <c r="H244" s="14" t="s">
        <v>58</v>
      </c>
      <c r="I244" s="15" t="s">
        <v>59</v>
      </c>
      <c r="J244" s="21">
        <v>35</v>
      </c>
      <c r="K244" s="22">
        <f t="shared" si="34"/>
        <v>35</v>
      </c>
      <c r="L244" s="21">
        <v>35</v>
      </c>
      <c r="M244" s="22"/>
      <c r="N244" s="22"/>
      <c r="O244" s="22"/>
      <c r="P244" s="21"/>
      <c r="Q244" s="33">
        <f t="shared" si="35"/>
        <v>0</v>
      </c>
      <c r="R244" s="33"/>
      <c r="S244" s="33"/>
      <c r="T244" s="33"/>
      <c r="U244" s="33"/>
      <c r="V244" s="33"/>
      <c r="W244" s="33"/>
      <c r="X244" s="16" t="s">
        <v>505</v>
      </c>
      <c r="Y244" s="16" t="s">
        <v>50</v>
      </c>
      <c r="Z244" s="16" t="s">
        <v>51</v>
      </c>
      <c r="AA244" s="16" t="s">
        <v>51</v>
      </c>
      <c r="AB244" s="16" t="s">
        <v>50</v>
      </c>
      <c r="AC244" s="16">
        <v>19</v>
      </c>
      <c r="AD244" s="16">
        <v>65</v>
      </c>
      <c r="AE244" s="16">
        <v>177</v>
      </c>
      <c r="AF244" s="16" t="s">
        <v>844</v>
      </c>
      <c r="AG244" s="16" t="s">
        <v>1013</v>
      </c>
      <c r="AH244" s="13"/>
    </row>
    <row r="245" s="1" customFormat="1" ht="72" spans="1:34">
      <c r="A245" s="11"/>
      <c r="B245" s="16" t="s">
        <v>1014</v>
      </c>
      <c r="C245" s="16" t="s">
        <v>1015</v>
      </c>
      <c r="D245" s="16" t="s">
        <v>56</v>
      </c>
      <c r="E245" s="16" t="s">
        <v>57</v>
      </c>
      <c r="F245" s="14">
        <v>2023</v>
      </c>
      <c r="G245" s="14" t="s">
        <v>56</v>
      </c>
      <c r="H245" s="14" t="s">
        <v>58</v>
      </c>
      <c r="I245" s="15" t="s">
        <v>59</v>
      </c>
      <c r="J245" s="21">
        <v>6</v>
      </c>
      <c r="K245" s="22">
        <f t="shared" si="34"/>
        <v>6</v>
      </c>
      <c r="L245" s="21">
        <v>6</v>
      </c>
      <c r="M245" s="22"/>
      <c r="N245" s="22"/>
      <c r="O245" s="22"/>
      <c r="P245" s="21"/>
      <c r="Q245" s="33">
        <f t="shared" si="35"/>
        <v>0</v>
      </c>
      <c r="R245" s="33"/>
      <c r="S245" s="33"/>
      <c r="T245" s="33"/>
      <c r="U245" s="33"/>
      <c r="V245" s="33"/>
      <c r="W245" s="33"/>
      <c r="X245" s="16" t="s">
        <v>505</v>
      </c>
      <c r="Y245" s="16" t="s">
        <v>51</v>
      </c>
      <c r="Z245" s="16" t="s">
        <v>51</v>
      </c>
      <c r="AA245" s="16" t="s">
        <v>50</v>
      </c>
      <c r="AB245" s="16" t="s">
        <v>51</v>
      </c>
      <c r="AC245" s="16">
        <v>4</v>
      </c>
      <c r="AD245" s="16">
        <v>15</v>
      </c>
      <c r="AE245" s="16">
        <v>46</v>
      </c>
      <c r="AF245" s="16" t="s">
        <v>844</v>
      </c>
      <c r="AG245" s="16" t="s">
        <v>1016</v>
      </c>
      <c r="AH245" s="13"/>
    </row>
    <row r="246" s="1" customFormat="1" ht="72" spans="1:34">
      <c r="A246" s="11"/>
      <c r="B246" s="16" t="s">
        <v>1017</v>
      </c>
      <c r="C246" s="16" t="s">
        <v>1018</v>
      </c>
      <c r="D246" s="16" t="s">
        <v>56</v>
      </c>
      <c r="E246" s="16" t="s">
        <v>1019</v>
      </c>
      <c r="F246" s="14">
        <v>2023</v>
      </c>
      <c r="G246" s="14" t="s">
        <v>56</v>
      </c>
      <c r="H246" s="14" t="s">
        <v>58</v>
      </c>
      <c r="I246" s="15" t="s">
        <v>59</v>
      </c>
      <c r="J246" s="21">
        <v>10</v>
      </c>
      <c r="K246" s="22">
        <f t="shared" si="34"/>
        <v>10</v>
      </c>
      <c r="L246" s="21">
        <v>10</v>
      </c>
      <c r="M246" s="22"/>
      <c r="N246" s="22"/>
      <c r="O246" s="22"/>
      <c r="P246" s="21"/>
      <c r="Q246" s="33">
        <f t="shared" si="35"/>
        <v>0</v>
      </c>
      <c r="R246" s="33"/>
      <c r="S246" s="33"/>
      <c r="T246" s="33"/>
      <c r="U246" s="33"/>
      <c r="V246" s="33"/>
      <c r="W246" s="33"/>
      <c r="X246" s="16" t="s">
        <v>505</v>
      </c>
      <c r="Y246" s="16" t="s">
        <v>50</v>
      </c>
      <c r="Z246" s="16" t="s">
        <v>51</v>
      </c>
      <c r="AA246" s="16" t="s">
        <v>51</v>
      </c>
      <c r="AB246" s="16" t="s">
        <v>51</v>
      </c>
      <c r="AC246" s="16">
        <v>21</v>
      </c>
      <c r="AD246" s="16">
        <v>77</v>
      </c>
      <c r="AE246" s="16">
        <v>101</v>
      </c>
      <c r="AF246" s="16" t="s">
        <v>844</v>
      </c>
      <c r="AG246" s="16" t="s">
        <v>1020</v>
      </c>
      <c r="AH246" s="13"/>
    </row>
    <row r="247" s="1" customFormat="1" ht="72" spans="1:34">
      <c r="A247" s="11"/>
      <c r="B247" s="16" t="s">
        <v>1021</v>
      </c>
      <c r="C247" s="16" t="s">
        <v>1022</v>
      </c>
      <c r="D247" s="16" t="s">
        <v>56</v>
      </c>
      <c r="E247" s="16" t="s">
        <v>782</v>
      </c>
      <c r="F247" s="14">
        <v>2023</v>
      </c>
      <c r="G247" s="14" t="s">
        <v>56</v>
      </c>
      <c r="H247" s="14" t="s">
        <v>58</v>
      </c>
      <c r="I247" s="15" t="s">
        <v>59</v>
      </c>
      <c r="J247" s="21">
        <v>30</v>
      </c>
      <c r="K247" s="22">
        <f t="shared" si="34"/>
        <v>30</v>
      </c>
      <c r="L247" s="21">
        <v>30</v>
      </c>
      <c r="M247" s="22"/>
      <c r="N247" s="22"/>
      <c r="O247" s="22"/>
      <c r="P247" s="21"/>
      <c r="Q247" s="33">
        <f t="shared" si="35"/>
        <v>0</v>
      </c>
      <c r="R247" s="33"/>
      <c r="S247" s="33"/>
      <c r="T247" s="33"/>
      <c r="U247" s="33"/>
      <c r="V247" s="33"/>
      <c r="W247" s="33"/>
      <c r="X247" s="16" t="s">
        <v>505</v>
      </c>
      <c r="Y247" s="16" t="s">
        <v>51</v>
      </c>
      <c r="Z247" s="16" t="s">
        <v>51</v>
      </c>
      <c r="AA247" s="16" t="s">
        <v>51</v>
      </c>
      <c r="AB247" s="16" t="s">
        <v>51</v>
      </c>
      <c r="AC247" s="16">
        <v>10</v>
      </c>
      <c r="AD247" s="16">
        <v>26</v>
      </c>
      <c r="AE247" s="16">
        <v>134</v>
      </c>
      <c r="AF247" s="16" t="s">
        <v>844</v>
      </c>
      <c r="AG247" s="16" t="s">
        <v>1023</v>
      </c>
      <c r="AH247" s="13"/>
    </row>
    <row r="248" s="1" customFormat="1" ht="72" spans="1:34">
      <c r="A248" s="11"/>
      <c r="B248" s="16" t="s">
        <v>1024</v>
      </c>
      <c r="C248" s="16" t="s">
        <v>1025</v>
      </c>
      <c r="D248" s="16" t="s">
        <v>173</v>
      </c>
      <c r="E248" s="16" t="s">
        <v>1026</v>
      </c>
      <c r="F248" s="14">
        <v>2023</v>
      </c>
      <c r="G248" s="56" t="s">
        <v>173</v>
      </c>
      <c r="H248" s="15" t="s">
        <v>175</v>
      </c>
      <c r="I248" s="15" t="s">
        <v>176</v>
      </c>
      <c r="J248" s="21">
        <v>30</v>
      </c>
      <c r="K248" s="22">
        <f t="shared" si="34"/>
        <v>30</v>
      </c>
      <c r="L248" s="21">
        <v>30</v>
      </c>
      <c r="M248" s="22"/>
      <c r="N248" s="22"/>
      <c r="O248" s="22"/>
      <c r="P248" s="21"/>
      <c r="Q248" s="33">
        <f t="shared" si="35"/>
        <v>0</v>
      </c>
      <c r="R248" s="33"/>
      <c r="S248" s="33"/>
      <c r="T248" s="33"/>
      <c r="U248" s="33"/>
      <c r="V248" s="33"/>
      <c r="W248" s="33"/>
      <c r="X248" s="16" t="s">
        <v>505</v>
      </c>
      <c r="Y248" s="16" t="s">
        <v>50</v>
      </c>
      <c r="Z248" s="16" t="s">
        <v>51</v>
      </c>
      <c r="AA248" s="16" t="s">
        <v>51</v>
      </c>
      <c r="AB248" s="16" t="s">
        <v>51</v>
      </c>
      <c r="AC248" s="16">
        <v>35</v>
      </c>
      <c r="AD248" s="16">
        <v>131</v>
      </c>
      <c r="AE248" s="16">
        <v>420</v>
      </c>
      <c r="AF248" s="16" t="s">
        <v>844</v>
      </c>
      <c r="AG248" s="16" t="s">
        <v>1027</v>
      </c>
      <c r="AH248" s="13"/>
    </row>
    <row r="249" s="1" customFormat="1" ht="72" spans="1:34">
      <c r="A249" s="11"/>
      <c r="B249" s="16" t="s">
        <v>1028</v>
      </c>
      <c r="C249" s="16" t="s">
        <v>1029</v>
      </c>
      <c r="D249" s="16" t="s">
        <v>173</v>
      </c>
      <c r="E249" s="16" t="s">
        <v>1030</v>
      </c>
      <c r="F249" s="14">
        <v>2023</v>
      </c>
      <c r="G249" s="56" t="s">
        <v>173</v>
      </c>
      <c r="H249" s="15" t="s">
        <v>175</v>
      </c>
      <c r="I249" s="15" t="s">
        <v>176</v>
      </c>
      <c r="J249" s="21">
        <v>10</v>
      </c>
      <c r="K249" s="22">
        <f t="shared" si="34"/>
        <v>10</v>
      </c>
      <c r="L249" s="21">
        <v>10</v>
      </c>
      <c r="M249" s="22"/>
      <c r="N249" s="22"/>
      <c r="O249" s="22"/>
      <c r="P249" s="21"/>
      <c r="Q249" s="33">
        <f t="shared" si="35"/>
        <v>0</v>
      </c>
      <c r="R249" s="33"/>
      <c r="S249" s="33"/>
      <c r="T249" s="33"/>
      <c r="U249" s="33"/>
      <c r="V249" s="33"/>
      <c r="W249" s="33"/>
      <c r="X249" s="16" t="s">
        <v>505</v>
      </c>
      <c r="Y249" s="16" t="s">
        <v>50</v>
      </c>
      <c r="Z249" s="16" t="s">
        <v>51</v>
      </c>
      <c r="AA249" s="16" t="s">
        <v>51</v>
      </c>
      <c r="AB249" s="16" t="s">
        <v>51</v>
      </c>
      <c r="AC249" s="16">
        <v>61</v>
      </c>
      <c r="AD249" s="16">
        <v>206</v>
      </c>
      <c r="AE249" s="16">
        <v>426</v>
      </c>
      <c r="AF249" s="16" t="s">
        <v>844</v>
      </c>
      <c r="AG249" s="16" t="s">
        <v>1031</v>
      </c>
      <c r="AH249" s="13"/>
    </row>
    <row r="250" s="1" customFormat="1" ht="72" spans="1:34">
      <c r="A250" s="11"/>
      <c r="B250" s="16" t="s">
        <v>1032</v>
      </c>
      <c r="C250" s="16" t="s">
        <v>1033</v>
      </c>
      <c r="D250" s="16" t="s">
        <v>173</v>
      </c>
      <c r="E250" s="16" t="s">
        <v>1034</v>
      </c>
      <c r="F250" s="14">
        <v>2023</v>
      </c>
      <c r="G250" s="56" t="s">
        <v>173</v>
      </c>
      <c r="H250" s="15" t="s">
        <v>175</v>
      </c>
      <c r="I250" s="15" t="s">
        <v>176</v>
      </c>
      <c r="J250" s="21">
        <v>11</v>
      </c>
      <c r="K250" s="22">
        <f t="shared" si="34"/>
        <v>11</v>
      </c>
      <c r="L250" s="21">
        <v>11</v>
      </c>
      <c r="M250" s="22"/>
      <c r="N250" s="22"/>
      <c r="O250" s="22"/>
      <c r="P250" s="21"/>
      <c r="Q250" s="33">
        <f t="shared" si="35"/>
        <v>0</v>
      </c>
      <c r="R250" s="33"/>
      <c r="S250" s="33"/>
      <c r="T250" s="33"/>
      <c r="U250" s="33"/>
      <c r="V250" s="33"/>
      <c r="W250" s="33"/>
      <c r="X250" s="16" t="s">
        <v>505</v>
      </c>
      <c r="Y250" s="16" t="s">
        <v>50</v>
      </c>
      <c r="Z250" s="16" t="s">
        <v>51</v>
      </c>
      <c r="AA250" s="16" t="s">
        <v>51</v>
      </c>
      <c r="AB250" s="16" t="s">
        <v>51</v>
      </c>
      <c r="AC250" s="16">
        <v>66</v>
      </c>
      <c r="AD250" s="16">
        <v>253</v>
      </c>
      <c r="AE250" s="16">
        <v>272</v>
      </c>
      <c r="AF250" s="16" t="s">
        <v>844</v>
      </c>
      <c r="AG250" s="16" t="s">
        <v>1035</v>
      </c>
      <c r="AH250" s="13"/>
    </row>
    <row r="251" s="1" customFormat="1" ht="72" spans="1:34">
      <c r="A251" s="11"/>
      <c r="B251" s="16" t="s">
        <v>1036</v>
      </c>
      <c r="C251" s="16" t="s">
        <v>1037</v>
      </c>
      <c r="D251" s="16" t="s">
        <v>173</v>
      </c>
      <c r="E251" s="16" t="s">
        <v>1038</v>
      </c>
      <c r="F251" s="14">
        <v>2023</v>
      </c>
      <c r="G251" s="56" t="s">
        <v>173</v>
      </c>
      <c r="H251" s="15" t="s">
        <v>175</v>
      </c>
      <c r="I251" s="15" t="s">
        <v>176</v>
      </c>
      <c r="J251" s="21">
        <v>9</v>
      </c>
      <c r="K251" s="22">
        <f t="shared" si="34"/>
        <v>9</v>
      </c>
      <c r="L251" s="21">
        <v>9</v>
      </c>
      <c r="M251" s="22"/>
      <c r="N251" s="22"/>
      <c r="O251" s="22"/>
      <c r="P251" s="21"/>
      <c r="Q251" s="33">
        <f t="shared" si="35"/>
        <v>0</v>
      </c>
      <c r="R251" s="33"/>
      <c r="S251" s="33"/>
      <c r="T251" s="33"/>
      <c r="U251" s="33"/>
      <c r="V251" s="33"/>
      <c r="W251" s="33"/>
      <c r="X251" s="16" t="s">
        <v>505</v>
      </c>
      <c r="Y251" s="16" t="s">
        <v>50</v>
      </c>
      <c r="Z251" s="16" t="s">
        <v>51</v>
      </c>
      <c r="AA251" s="16" t="s">
        <v>51</v>
      </c>
      <c r="AB251" s="16" t="s">
        <v>51</v>
      </c>
      <c r="AC251" s="16">
        <v>42</v>
      </c>
      <c r="AD251" s="16">
        <v>119</v>
      </c>
      <c r="AE251" s="16">
        <v>150</v>
      </c>
      <c r="AF251" s="16" t="s">
        <v>844</v>
      </c>
      <c r="AG251" s="16" t="s">
        <v>1039</v>
      </c>
      <c r="AH251" s="13"/>
    </row>
    <row r="252" s="1" customFormat="1" ht="72" spans="1:34">
      <c r="A252" s="11"/>
      <c r="B252" s="16" t="s">
        <v>1040</v>
      </c>
      <c r="C252" s="16" t="s">
        <v>1041</v>
      </c>
      <c r="D252" s="16" t="s">
        <v>173</v>
      </c>
      <c r="E252" s="16" t="s">
        <v>1042</v>
      </c>
      <c r="F252" s="14">
        <v>2023</v>
      </c>
      <c r="G252" s="56" t="s">
        <v>173</v>
      </c>
      <c r="H252" s="15" t="s">
        <v>175</v>
      </c>
      <c r="I252" s="15" t="s">
        <v>176</v>
      </c>
      <c r="J252" s="21">
        <v>8</v>
      </c>
      <c r="K252" s="22">
        <f t="shared" si="34"/>
        <v>8</v>
      </c>
      <c r="L252" s="21">
        <v>8</v>
      </c>
      <c r="M252" s="22"/>
      <c r="N252" s="22"/>
      <c r="O252" s="22"/>
      <c r="P252" s="21"/>
      <c r="Q252" s="33">
        <f t="shared" si="35"/>
        <v>0</v>
      </c>
      <c r="R252" s="33"/>
      <c r="S252" s="33"/>
      <c r="T252" s="33"/>
      <c r="U252" s="33"/>
      <c r="V252" s="33"/>
      <c r="W252" s="33"/>
      <c r="X252" s="16" t="s">
        <v>505</v>
      </c>
      <c r="Y252" s="14" t="s">
        <v>51</v>
      </c>
      <c r="Z252" s="16" t="s">
        <v>51</v>
      </c>
      <c r="AA252" s="16" t="s">
        <v>51</v>
      </c>
      <c r="AB252" s="16" t="s">
        <v>51</v>
      </c>
      <c r="AC252" s="16">
        <v>82</v>
      </c>
      <c r="AD252" s="16">
        <v>152</v>
      </c>
      <c r="AE252" s="16">
        <v>256</v>
      </c>
      <c r="AF252" s="16" t="s">
        <v>844</v>
      </c>
      <c r="AG252" s="16" t="s">
        <v>1043</v>
      </c>
      <c r="AH252" s="13"/>
    </row>
    <row r="253" s="1" customFormat="1" ht="72" spans="1:34">
      <c r="A253" s="11"/>
      <c r="B253" s="16" t="s">
        <v>1044</v>
      </c>
      <c r="C253" s="16" t="s">
        <v>1045</v>
      </c>
      <c r="D253" s="16" t="s">
        <v>202</v>
      </c>
      <c r="E253" s="16" t="s">
        <v>203</v>
      </c>
      <c r="F253" s="14">
        <v>2023</v>
      </c>
      <c r="G253" s="56" t="s">
        <v>202</v>
      </c>
      <c r="H253" s="15" t="s">
        <v>204</v>
      </c>
      <c r="I253" s="15" t="s">
        <v>205</v>
      </c>
      <c r="J253" s="21">
        <v>27</v>
      </c>
      <c r="K253" s="22">
        <f t="shared" si="34"/>
        <v>27</v>
      </c>
      <c r="L253" s="21">
        <v>27</v>
      </c>
      <c r="M253" s="22"/>
      <c r="N253" s="22"/>
      <c r="O253" s="22"/>
      <c r="P253" s="21"/>
      <c r="Q253" s="33">
        <f t="shared" si="35"/>
        <v>0</v>
      </c>
      <c r="R253" s="33"/>
      <c r="S253" s="33"/>
      <c r="T253" s="33"/>
      <c r="U253" s="33"/>
      <c r="V253" s="33"/>
      <c r="W253" s="33"/>
      <c r="X253" s="16" t="s">
        <v>505</v>
      </c>
      <c r="Y253" s="16" t="s">
        <v>50</v>
      </c>
      <c r="Z253" s="16" t="s">
        <v>51</v>
      </c>
      <c r="AA253" s="16" t="s">
        <v>51</v>
      </c>
      <c r="AB253" s="16" t="s">
        <v>51</v>
      </c>
      <c r="AC253" s="16">
        <v>63</v>
      </c>
      <c r="AD253" s="16">
        <v>185</v>
      </c>
      <c r="AE253" s="16">
        <v>415</v>
      </c>
      <c r="AF253" s="16" t="s">
        <v>844</v>
      </c>
      <c r="AG253" s="16" t="s">
        <v>1046</v>
      </c>
      <c r="AH253" s="13"/>
    </row>
    <row r="254" s="1" customFormat="1" ht="72" spans="1:34">
      <c r="A254" s="11"/>
      <c r="B254" s="16" t="s">
        <v>1047</v>
      </c>
      <c r="C254" s="16" t="s">
        <v>1048</v>
      </c>
      <c r="D254" s="16" t="s">
        <v>202</v>
      </c>
      <c r="E254" s="16" t="s">
        <v>375</v>
      </c>
      <c r="F254" s="14">
        <v>2023</v>
      </c>
      <c r="G254" s="56" t="s">
        <v>202</v>
      </c>
      <c r="H254" s="15" t="s">
        <v>204</v>
      </c>
      <c r="I254" s="15" t="s">
        <v>205</v>
      </c>
      <c r="J254" s="21">
        <v>27</v>
      </c>
      <c r="K254" s="22">
        <f t="shared" si="34"/>
        <v>27</v>
      </c>
      <c r="L254" s="21">
        <v>27</v>
      </c>
      <c r="M254" s="22"/>
      <c r="N254" s="22"/>
      <c r="O254" s="22"/>
      <c r="P254" s="21"/>
      <c r="Q254" s="33">
        <f t="shared" si="35"/>
        <v>0</v>
      </c>
      <c r="R254" s="33"/>
      <c r="S254" s="33"/>
      <c r="T254" s="33"/>
      <c r="U254" s="33"/>
      <c r="V254" s="33"/>
      <c r="W254" s="33"/>
      <c r="X254" s="16" t="s">
        <v>505</v>
      </c>
      <c r="Y254" s="16" t="s">
        <v>51</v>
      </c>
      <c r="Z254" s="16" t="s">
        <v>51</v>
      </c>
      <c r="AA254" s="16" t="s">
        <v>51</v>
      </c>
      <c r="AB254" s="16" t="s">
        <v>51</v>
      </c>
      <c r="AC254" s="16">
        <v>60</v>
      </c>
      <c r="AD254" s="16">
        <v>182</v>
      </c>
      <c r="AE254" s="16">
        <v>571</v>
      </c>
      <c r="AF254" s="16" t="s">
        <v>844</v>
      </c>
      <c r="AG254" s="16" t="s">
        <v>1049</v>
      </c>
      <c r="AH254" s="13"/>
    </row>
    <row r="255" s="1" customFormat="1" ht="72" spans="1:34">
      <c r="A255" s="11"/>
      <c r="B255" s="16" t="s">
        <v>1050</v>
      </c>
      <c r="C255" s="16" t="s">
        <v>1051</v>
      </c>
      <c r="D255" s="16" t="s">
        <v>202</v>
      </c>
      <c r="E255" s="16" t="s">
        <v>220</v>
      </c>
      <c r="F255" s="14">
        <v>2023</v>
      </c>
      <c r="G255" s="56" t="s">
        <v>202</v>
      </c>
      <c r="H255" s="15" t="s">
        <v>204</v>
      </c>
      <c r="I255" s="15" t="s">
        <v>205</v>
      </c>
      <c r="J255" s="21">
        <v>24</v>
      </c>
      <c r="K255" s="22">
        <f t="shared" si="34"/>
        <v>24</v>
      </c>
      <c r="L255" s="21">
        <v>24</v>
      </c>
      <c r="M255" s="22"/>
      <c r="N255" s="22"/>
      <c r="O255" s="22"/>
      <c r="P255" s="21"/>
      <c r="Q255" s="33">
        <f t="shared" si="35"/>
        <v>0</v>
      </c>
      <c r="R255" s="33"/>
      <c r="S255" s="33"/>
      <c r="T255" s="33"/>
      <c r="U255" s="33"/>
      <c r="V255" s="33"/>
      <c r="W255" s="33"/>
      <c r="X255" s="16" t="s">
        <v>505</v>
      </c>
      <c r="Y255" s="16" t="s">
        <v>50</v>
      </c>
      <c r="Z255" s="16" t="s">
        <v>51</v>
      </c>
      <c r="AA255" s="16" t="s">
        <v>51</v>
      </c>
      <c r="AB255" s="16" t="s">
        <v>51</v>
      </c>
      <c r="AC255" s="16">
        <v>15</v>
      </c>
      <c r="AD255" s="16">
        <v>57</v>
      </c>
      <c r="AE255" s="16">
        <v>1143</v>
      </c>
      <c r="AF255" s="16" t="s">
        <v>844</v>
      </c>
      <c r="AG255" s="16" t="s">
        <v>1052</v>
      </c>
      <c r="AH255" s="13"/>
    </row>
    <row r="256" s="1" customFormat="1" ht="72" spans="1:34">
      <c r="A256" s="11"/>
      <c r="B256" s="16" t="s">
        <v>1053</v>
      </c>
      <c r="C256" s="16" t="s">
        <v>1054</v>
      </c>
      <c r="D256" s="16" t="s">
        <v>202</v>
      </c>
      <c r="E256" s="16" t="s">
        <v>210</v>
      </c>
      <c r="F256" s="14">
        <v>2023</v>
      </c>
      <c r="G256" s="56" t="s">
        <v>202</v>
      </c>
      <c r="H256" s="15" t="s">
        <v>204</v>
      </c>
      <c r="I256" s="15" t="s">
        <v>205</v>
      </c>
      <c r="J256" s="21">
        <v>25</v>
      </c>
      <c r="K256" s="22">
        <f t="shared" si="34"/>
        <v>25</v>
      </c>
      <c r="L256" s="21">
        <v>25</v>
      </c>
      <c r="M256" s="22"/>
      <c r="N256" s="22"/>
      <c r="O256" s="22"/>
      <c r="P256" s="21"/>
      <c r="Q256" s="33">
        <f t="shared" si="35"/>
        <v>0</v>
      </c>
      <c r="R256" s="33"/>
      <c r="S256" s="33"/>
      <c r="T256" s="33"/>
      <c r="U256" s="33"/>
      <c r="V256" s="33"/>
      <c r="W256" s="33"/>
      <c r="X256" s="16" t="s">
        <v>505</v>
      </c>
      <c r="Y256" s="16" t="s">
        <v>50</v>
      </c>
      <c r="Z256" s="16" t="s">
        <v>51</v>
      </c>
      <c r="AA256" s="16" t="s">
        <v>51</v>
      </c>
      <c r="AB256" s="16" t="s">
        <v>51</v>
      </c>
      <c r="AC256" s="16">
        <v>121</v>
      </c>
      <c r="AD256" s="16">
        <v>388</v>
      </c>
      <c r="AE256" s="16">
        <v>1221</v>
      </c>
      <c r="AF256" s="16" t="s">
        <v>844</v>
      </c>
      <c r="AG256" s="16" t="s">
        <v>1055</v>
      </c>
      <c r="AH256" s="13"/>
    </row>
    <row r="257" s="1" customFormat="1" ht="72" spans="1:34">
      <c r="A257" s="11"/>
      <c r="B257" s="16" t="s">
        <v>1056</v>
      </c>
      <c r="C257" s="16" t="s">
        <v>1057</v>
      </c>
      <c r="D257" s="16" t="s">
        <v>297</v>
      </c>
      <c r="E257" s="16" t="s">
        <v>388</v>
      </c>
      <c r="F257" s="14">
        <v>2023</v>
      </c>
      <c r="G257" s="56" t="s">
        <v>297</v>
      </c>
      <c r="H257" s="15" t="s">
        <v>299</v>
      </c>
      <c r="I257" s="15" t="s">
        <v>300</v>
      </c>
      <c r="J257" s="21">
        <v>25</v>
      </c>
      <c r="K257" s="22">
        <f t="shared" si="34"/>
        <v>25</v>
      </c>
      <c r="L257" s="21">
        <v>25</v>
      </c>
      <c r="M257" s="22"/>
      <c r="N257" s="22"/>
      <c r="O257" s="22"/>
      <c r="P257" s="21"/>
      <c r="Q257" s="33">
        <f t="shared" si="35"/>
        <v>0</v>
      </c>
      <c r="R257" s="33"/>
      <c r="S257" s="33"/>
      <c r="T257" s="33"/>
      <c r="U257" s="33"/>
      <c r="V257" s="33"/>
      <c r="W257" s="33"/>
      <c r="X257" s="16" t="s">
        <v>505</v>
      </c>
      <c r="Y257" s="16" t="s">
        <v>50</v>
      </c>
      <c r="Z257" s="16" t="s">
        <v>51</v>
      </c>
      <c r="AA257" s="16" t="s">
        <v>51</v>
      </c>
      <c r="AB257" s="16" t="s">
        <v>51</v>
      </c>
      <c r="AC257" s="16">
        <v>175</v>
      </c>
      <c r="AD257" s="16">
        <v>701</v>
      </c>
      <c r="AE257" s="16">
        <v>1121</v>
      </c>
      <c r="AF257" s="16" t="s">
        <v>844</v>
      </c>
      <c r="AG257" s="16" t="s">
        <v>1058</v>
      </c>
      <c r="AH257" s="13"/>
    </row>
    <row r="258" s="1" customFormat="1" ht="72" spans="1:34">
      <c r="A258" s="11"/>
      <c r="B258" s="16" t="s">
        <v>1059</v>
      </c>
      <c r="C258" s="16" t="s">
        <v>1060</v>
      </c>
      <c r="D258" s="16" t="s">
        <v>297</v>
      </c>
      <c r="E258" s="16" t="s">
        <v>1061</v>
      </c>
      <c r="F258" s="14">
        <v>2023</v>
      </c>
      <c r="G258" s="56" t="s">
        <v>297</v>
      </c>
      <c r="H258" s="15" t="s">
        <v>299</v>
      </c>
      <c r="I258" s="15" t="s">
        <v>300</v>
      </c>
      <c r="J258" s="21">
        <v>8</v>
      </c>
      <c r="K258" s="22">
        <f t="shared" si="34"/>
        <v>8</v>
      </c>
      <c r="L258" s="21">
        <v>8</v>
      </c>
      <c r="M258" s="22"/>
      <c r="N258" s="22"/>
      <c r="O258" s="22"/>
      <c r="P258" s="21"/>
      <c r="Q258" s="33">
        <f t="shared" si="35"/>
        <v>0</v>
      </c>
      <c r="R258" s="33"/>
      <c r="S258" s="33"/>
      <c r="T258" s="33"/>
      <c r="U258" s="33"/>
      <c r="V258" s="33"/>
      <c r="W258" s="33"/>
      <c r="X258" s="16" t="s">
        <v>505</v>
      </c>
      <c r="Y258" s="16" t="s">
        <v>50</v>
      </c>
      <c r="Z258" s="16" t="s">
        <v>51</v>
      </c>
      <c r="AA258" s="16" t="s">
        <v>51</v>
      </c>
      <c r="AB258" s="16" t="s">
        <v>51</v>
      </c>
      <c r="AC258" s="16">
        <v>31</v>
      </c>
      <c r="AD258" s="16">
        <v>116</v>
      </c>
      <c r="AE258" s="16">
        <v>201</v>
      </c>
      <c r="AF258" s="16" t="s">
        <v>844</v>
      </c>
      <c r="AG258" s="16" t="s">
        <v>1062</v>
      </c>
      <c r="AH258" s="13"/>
    </row>
    <row r="259" s="1" customFormat="1" ht="72" spans="1:34">
      <c r="A259" s="11"/>
      <c r="B259" s="16" t="s">
        <v>1063</v>
      </c>
      <c r="C259" s="16" t="s">
        <v>1064</v>
      </c>
      <c r="D259" s="16" t="s">
        <v>297</v>
      </c>
      <c r="E259" s="16" t="s">
        <v>542</v>
      </c>
      <c r="F259" s="14">
        <v>2023</v>
      </c>
      <c r="G259" s="56" t="s">
        <v>297</v>
      </c>
      <c r="H259" s="15" t="s">
        <v>299</v>
      </c>
      <c r="I259" s="15" t="s">
        <v>300</v>
      </c>
      <c r="J259" s="21">
        <v>50</v>
      </c>
      <c r="K259" s="22">
        <f t="shared" si="34"/>
        <v>50</v>
      </c>
      <c r="L259" s="21">
        <v>50</v>
      </c>
      <c r="M259" s="22"/>
      <c r="N259" s="22"/>
      <c r="O259" s="22"/>
      <c r="P259" s="21"/>
      <c r="Q259" s="33">
        <f t="shared" si="35"/>
        <v>0</v>
      </c>
      <c r="R259" s="33"/>
      <c r="S259" s="33"/>
      <c r="T259" s="33"/>
      <c r="U259" s="33"/>
      <c r="V259" s="33"/>
      <c r="W259" s="33"/>
      <c r="X259" s="16" t="s">
        <v>505</v>
      </c>
      <c r="Y259" s="16" t="s">
        <v>50</v>
      </c>
      <c r="Z259" s="16" t="s">
        <v>51</v>
      </c>
      <c r="AA259" s="16" t="s">
        <v>51</v>
      </c>
      <c r="AB259" s="16" t="s">
        <v>51</v>
      </c>
      <c r="AC259" s="16">
        <v>49</v>
      </c>
      <c r="AD259" s="16">
        <v>189</v>
      </c>
      <c r="AE259" s="16">
        <v>373</v>
      </c>
      <c r="AF259" s="16" t="s">
        <v>844</v>
      </c>
      <c r="AG259" s="16" t="s">
        <v>1065</v>
      </c>
      <c r="AH259" s="13"/>
    </row>
    <row r="260" s="1" customFormat="1" ht="72" spans="1:34">
      <c r="A260" s="11"/>
      <c r="B260" s="16" t="s">
        <v>1066</v>
      </c>
      <c r="C260" s="16" t="s">
        <v>1067</v>
      </c>
      <c r="D260" s="16" t="s">
        <v>297</v>
      </c>
      <c r="E260" s="16" t="s">
        <v>1068</v>
      </c>
      <c r="F260" s="14">
        <v>2023</v>
      </c>
      <c r="G260" s="56" t="s">
        <v>297</v>
      </c>
      <c r="H260" s="15" t="s">
        <v>299</v>
      </c>
      <c r="I260" s="15" t="s">
        <v>300</v>
      </c>
      <c r="J260" s="21">
        <v>10</v>
      </c>
      <c r="K260" s="22">
        <f t="shared" si="34"/>
        <v>10</v>
      </c>
      <c r="L260" s="21">
        <v>10</v>
      </c>
      <c r="M260" s="22"/>
      <c r="N260" s="22"/>
      <c r="O260" s="22"/>
      <c r="P260" s="21"/>
      <c r="Q260" s="33">
        <f t="shared" si="35"/>
        <v>0</v>
      </c>
      <c r="R260" s="33"/>
      <c r="S260" s="33"/>
      <c r="T260" s="33"/>
      <c r="U260" s="33"/>
      <c r="V260" s="33"/>
      <c r="W260" s="33"/>
      <c r="X260" s="16" t="s">
        <v>505</v>
      </c>
      <c r="Y260" s="16" t="s">
        <v>50</v>
      </c>
      <c r="Z260" s="16" t="s">
        <v>51</v>
      </c>
      <c r="AA260" s="16" t="s">
        <v>51</v>
      </c>
      <c r="AB260" s="16" t="s">
        <v>51</v>
      </c>
      <c r="AC260" s="16">
        <v>35</v>
      </c>
      <c r="AD260" s="16">
        <v>123</v>
      </c>
      <c r="AE260" s="16">
        <v>156</v>
      </c>
      <c r="AF260" s="16" t="s">
        <v>844</v>
      </c>
      <c r="AG260" s="16" t="s">
        <v>1069</v>
      </c>
      <c r="AH260" s="13"/>
    </row>
    <row r="261" s="1" customFormat="1" ht="72" spans="1:34">
      <c r="A261" s="11"/>
      <c r="B261" s="16" t="s">
        <v>1070</v>
      </c>
      <c r="C261" s="16" t="s">
        <v>1071</v>
      </c>
      <c r="D261" s="16" t="s">
        <v>297</v>
      </c>
      <c r="E261" s="16" t="s">
        <v>1072</v>
      </c>
      <c r="F261" s="14">
        <v>2023</v>
      </c>
      <c r="G261" s="56" t="s">
        <v>297</v>
      </c>
      <c r="H261" s="15" t="s">
        <v>299</v>
      </c>
      <c r="I261" s="15" t="s">
        <v>300</v>
      </c>
      <c r="J261" s="21">
        <v>30</v>
      </c>
      <c r="K261" s="22">
        <f t="shared" si="34"/>
        <v>30</v>
      </c>
      <c r="L261" s="21">
        <v>30</v>
      </c>
      <c r="M261" s="22"/>
      <c r="N261" s="22"/>
      <c r="O261" s="22"/>
      <c r="P261" s="21"/>
      <c r="Q261" s="33">
        <f t="shared" si="35"/>
        <v>0</v>
      </c>
      <c r="R261" s="33"/>
      <c r="S261" s="33"/>
      <c r="T261" s="33"/>
      <c r="U261" s="33"/>
      <c r="V261" s="33"/>
      <c r="W261" s="33"/>
      <c r="X261" s="16" t="s">
        <v>505</v>
      </c>
      <c r="Y261" s="16" t="s">
        <v>51</v>
      </c>
      <c r="Z261" s="16" t="s">
        <v>51</v>
      </c>
      <c r="AA261" s="16" t="s">
        <v>51</v>
      </c>
      <c r="AB261" s="16" t="s">
        <v>51</v>
      </c>
      <c r="AC261" s="16">
        <v>65</v>
      </c>
      <c r="AD261" s="16">
        <v>210</v>
      </c>
      <c r="AE261" s="16">
        <v>284</v>
      </c>
      <c r="AF261" s="16" t="s">
        <v>844</v>
      </c>
      <c r="AG261" s="16" t="s">
        <v>1073</v>
      </c>
      <c r="AH261" s="13"/>
    </row>
    <row r="262" s="1" customFormat="1" ht="72" spans="1:34">
      <c r="A262" s="11"/>
      <c r="B262" s="16" t="s">
        <v>1074</v>
      </c>
      <c r="C262" s="16" t="s">
        <v>1075</v>
      </c>
      <c r="D262" s="16" t="s">
        <v>45</v>
      </c>
      <c r="E262" s="16" t="s">
        <v>352</v>
      </c>
      <c r="F262" s="14">
        <v>2023</v>
      </c>
      <c r="G262" s="56" t="s">
        <v>45</v>
      </c>
      <c r="H262" s="14" t="s">
        <v>102</v>
      </c>
      <c r="I262" s="15" t="s">
        <v>103</v>
      </c>
      <c r="J262" s="21">
        <v>12</v>
      </c>
      <c r="K262" s="22">
        <f t="shared" ref="K262:K293" si="36">L262+M262+N262+O262</f>
        <v>12</v>
      </c>
      <c r="L262" s="21">
        <v>12</v>
      </c>
      <c r="M262" s="22"/>
      <c r="N262" s="22"/>
      <c r="O262" s="22"/>
      <c r="P262" s="21"/>
      <c r="Q262" s="33">
        <f t="shared" ref="Q262:Q293" si="37">J262-L262-M262-N262-O262-P262</f>
        <v>0</v>
      </c>
      <c r="R262" s="33"/>
      <c r="S262" s="33"/>
      <c r="T262" s="33"/>
      <c r="U262" s="33"/>
      <c r="V262" s="33"/>
      <c r="W262" s="33"/>
      <c r="X262" s="16" t="s">
        <v>505</v>
      </c>
      <c r="Y262" s="16" t="s">
        <v>51</v>
      </c>
      <c r="Z262" s="21" t="s">
        <v>51</v>
      </c>
      <c r="AA262" s="16" t="s">
        <v>51</v>
      </c>
      <c r="AB262" s="16" t="s">
        <v>51</v>
      </c>
      <c r="AC262" s="16">
        <v>385</v>
      </c>
      <c r="AD262" s="16">
        <v>1185</v>
      </c>
      <c r="AE262" s="16">
        <v>2150</v>
      </c>
      <c r="AF262" s="16" t="s">
        <v>844</v>
      </c>
      <c r="AG262" s="16" t="s">
        <v>1076</v>
      </c>
      <c r="AH262" s="13"/>
    </row>
    <row r="263" s="1" customFormat="1" ht="72" spans="1:34">
      <c r="A263" s="11"/>
      <c r="B263" s="16" t="s">
        <v>1077</v>
      </c>
      <c r="C263" s="16" t="s">
        <v>1078</v>
      </c>
      <c r="D263" s="16" t="s">
        <v>45</v>
      </c>
      <c r="E263" s="16" t="s">
        <v>1079</v>
      </c>
      <c r="F263" s="14">
        <v>2023</v>
      </c>
      <c r="G263" s="56" t="s">
        <v>45</v>
      </c>
      <c r="H263" s="14" t="s">
        <v>102</v>
      </c>
      <c r="I263" s="15" t="s">
        <v>103</v>
      </c>
      <c r="J263" s="21">
        <v>45</v>
      </c>
      <c r="K263" s="22">
        <f t="shared" si="36"/>
        <v>45</v>
      </c>
      <c r="L263" s="21">
        <v>45</v>
      </c>
      <c r="M263" s="22"/>
      <c r="N263" s="22"/>
      <c r="O263" s="22"/>
      <c r="P263" s="21"/>
      <c r="Q263" s="33">
        <f t="shared" si="37"/>
        <v>0</v>
      </c>
      <c r="R263" s="33"/>
      <c r="S263" s="33"/>
      <c r="T263" s="33"/>
      <c r="U263" s="33"/>
      <c r="V263" s="33"/>
      <c r="W263" s="33"/>
      <c r="X263" s="16" t="s">
        <v>505</v>
      </c>
      <c r="Y263" s="16" t="s">
        <v>50</v>
      </c>
      <c r="Z263" s="16" t="s">
        <v>51</v>
      </c>
      <c r="AA263" s="16" t="s">
        <v>51</v>
      </c>
      <c r="AB263" s="16" t="s">
        <v>51</v>
      </c>
      <c r="AC263" s="16">
        <v>450</v>
      </c>
      <c r="AD263" s="16">
        <v>1156</v>
      </c>
      <c r="AE263" s="16">
        <v>1156</v>
      </c>
      <c r="AF263" s="16" t="s">
        <v>844</v>
      </c>
      <c r="AG263" s="16" t="s">
        <v>1080</v>
      </c>
      <c r="AH263" s="13"/>
    </row>
    <row r="264" s="1" customFormat="1" ht="72" spans="1:34">
      <c r="A264" s="11"/>
      <c r="B264" s="16" t="s">
        <v>1081</v>
      </c>
      <c r="C264" s="16" t="s">
        <v>1082</v>
      </c>
      <c r="D264" s="16" t="s">
        <v>152</v>
      </c>
      <c r="E264" s="16" t="s">
        <v>1083</v>
      </c>
      <c r="F264" s="14">
        <v>2023</v>
      </c>
      <c r="G264" s="56" t="s">
        <v>152</v>
      </c>
      <c r="H264" s="14" t="s">
        <v>154</v>
      </c>
      <c r="I264" s="15" t="s">
        <v>155</v>
      </c>
      <c r="J264" s="21">
        <v>35</v>
      </c>
      <c r="K264" s="22">
        <f t="shared" si="36"/>
        <v>35</v>
      </c>
      <c r="L264" s="21">
        <v>35</v>
      </c>
      <c r="M264" s="22"/>
      <c r="N264" s="22"/>
      <c r="O264" s="22"/>
      <c r="P264" s="21"/>
      <c r="Q264" s="33">
        <f t="shared" si="37"/>
        <v>0</v>
      </c>
      <c r="R264" s="33"/>
      <c r="S264" s="33"/>
      <c r="T264" s="33"/>
      <c r="U264" s="33"/>
      <c r="V264" s="33"/>
      <c r="W264" s="33"/>
      <c r="X264" s="16" t="s">
        <v>505</v>
      </c>
      <c r="Y264" s="16" t="s">
        <v>51</v>
      </c>
      <c r="Z264" s="16" t="s">
        <v>51</v>
      </c>
      <c r="AA264" s="16" t="s">
        <v>51</v>
      </c>
      <c r="AB264" s="16" t="s">
        <v>51</v>
      </c>
      <c r="AC264" s="16">
        <v>171</v>
      </c>
      <c r="AD264" s="16">
        <v>595</v>
      </c>
      <c r="AE264" s="16">
        <v>1385</v>
      </c>
      <c r="AF264" s="16" t="s">
        <v>844</v>
      </c>
      <c r="AG264" s="16" t="s">
        <v>1084</v>
      </c>
      <c r="AH264" s="13"/>
    </row>
    <row r="265" s="1" customFormat="1" ht="72" spans="1:34">
      <c r="A265" s="11"/>
      <c r="B265" s="16" t="s">
        <v>1085</v>
      </c>
      <c r="C265" s="16" t="s">
        <v>1086</v>
      </c>
      <c r="D265" s="16" t="s">
        <v>152</v>
      </c>
      <c r="E265" s="16" t="s">
        <v>1087</v>
      </c>
      <c r="F265" s="14">
        <v>2023</v>
      </c>
      <c r="G265" s="56" t="s">
        <v>152</v>
      </c>
      <c r="H265" s="14" t="s">
        <v>154</v>
      </c>
      <c r="I265" s="15" t="s">
        <v>155</v>
      </c>
      <c r="J265" s="21">
        <v>55</v>
      </c>
      <c r="K265" s="22">
        <f t="shared" si="36"/>
        <v>55</v>
      </c>
      <c r="L265" s="21">
        <v>55</v>
      </c>
      <c r="M265" s="22"/>
      <c r="N265" s="22"/>
      <c r="O265" s="22"/>
      <c r="P265" s="21"/>
      <c r="Q265" s="33">
        <f t="shared" si="37"/>
        <v>0</v>
      </c>
      <c r="R265" s="33"/>
      <c r="S265" s="33"/>
      <c r="T265" s="33"/>
      <c r="U265" s="33"/>
      <c r="V265" s="33"/>
      <c r="W265" s="33"/>
      <c r="X265" s="16" t="s">
        <v>505</v>
      </c>
      <c r="Y265" s="16" t="s">
        <v>50</v>
      </c>
      <c r="Z265" s="16" t="s">
        <v>51</v>
      </c>
      <c r="AA265" s="16" t="s">
        <v>51</v>
      </c>
      <c r="AB265" s="16" t="s">
        <v>51</v>
      </c>
      <c r="AC265" s="16">
        <v>138</v>
      </c>
      <c r="AD265" s="16">
        <v>489</v>
      </c>
      <c r="AE265" s="16">
        <v>1095</v>
      </c>
      <c r="AF265" s="16" t="s">
        <v>844</v>
      </c>
      <c r="AG265" s="16" t="s">
        <v>1088</v>
      </c>
      <c r="AH265" s="13"/>
    </row>
    <row r="266" s="1" customFormat="1" ht="72" spans="1:34">
      <c r="A266" s="11"/>
      <c r="B266" s="16" t="s">
        <v>1089</v>
      </c>
      <c r="C266" s="16" t="s">
        <v>1090</v>
      </c>
      <c r="D266" s="16" t="s">
        <v>152</v>
      </c>
      <c r="E266" s="16" t="s">
        <v>160</v>
      </c>
      <c r="F266" s="14">
        <v>2023</v>
      </c>
      <c r="G266" s="56" t="s">
        <v>152</v>
      </c>
      <c r="H266" s="14" t="s">
        <v>154</v>
      </c>
      <c r="I266" s="15" t="s">
        <v>155</v>
      </c>
      <c r="J266" s="21">
        <v>25</v>
      </c>
      <c r="K266" s="22">
        <f t="shared" si="36"/>
        <v>25</v>
      </c>
      <c r="L266" s="21">
        <v>25</v>
      </c>
      <c r="M266" s="22"/>
      <c r="N266" s="22"/>
      <c r="O266" s="22"/>
      <c r="P266" s="21"/>
      <c r="Q266" s="33">
        <f t="shared" si="37"/>
        <v>0</v>
      </c>
      <c r="R266" s="33"/>
      <c r="S266" s="33"/>
      <c r="T266" s="33"/>
      <c r="U266" s="33"/>
      <c r="V266" s="33"/>
      <c r="W266" s="33"/>
      <c r="X266" s="16" t="s">
        <v>505</v>
      </c>
      <c r="Y266" s="16" t="s">
        <v>50</v>
      </c>
      <c r="Z266" s="16" t="s">
        <v>51</v>
      </c>
      <c r="AA266" s="16" t="s">
        <v>51</v>
      </c>
      <c r="AB266" s="16" t="s">
        <v>51</v>
      </c>
      <c r="AC266" s="16">
        <v>145</v>
      </c>
      <c r="AD266" s="16">
        <v>521</v>
      </c>
      <c r="AE266" s="16">
        <v>701</v>
      </c>
      <c r="AF266" s="16" t="s">
        <v>844</v>
      </c>
      <c r="AG266" s="16" t="s">
        <v>1091</v>
      </c>
      <c r="AH266" s="13"/>
    </row>
    <row r="267" s="1" customFormat="1" ht="72" spans="1:34">
      <c r="A267" s="11"/>
      <c r="B267" s="16" t="s">
        <v>1092</v>
      </c>
      <c r="C267" s="16" t="s">
        <v>1093</v>
      </c>
      <c r="D267" s="16" t="s">
        <v>190</v>
      </c>
      <c r="E267" s="16" t="s">
        <v>1094</v>
      </c>
      <c r="F267" s="14">
        <v>2023</v>
      </c>
      <c r="G267" s="56" t="s">
        <v>190</v>
      </c>
      <c r="H267" s="14" t="s">
        <v>192</v>
      </c>
      <c r="I267" s="15" t="s">
        <v>193</v>
      </c>
      <c r="J267" s="21">
        <v>60</v>
      </c>
      <c r="K267" s="22">
        <f t="shared" si="36"/>
        <v>60</v>
      </c>
      <c r="L267" s="21">
        <v>60</v>
      </c>
      <c r="M267" s="22"/>
      <c r="N267" s="22"/>
      <c r="O267" s="22"/>
      <c r="P267" s="21"/>
      <c r="Q267" s="33">
        <f t="shared" si="37"/>
        <v>0</v>
      </c>
      <c r="R267" s="33"/>
      <c r="S267" s="33"/>
      <c r="T267" s="33"/>
      <c r="U267" s="33"/>
      <c r="V267" s="33"/>
      <c r="W267" s="33"/>
      <c r="X267" s="16" t="s">
        <v>505</v>
      </c>
      <c r="Y267" s="16" t="s">
        <v>50</v>
      </c>
      <c r="Z267" s="16" t="s">
        <v>51</v>
      </c>
      <c r="AA267" s="16" t="s">
        <v>51</v>
      </c>
      <c r="AB267" s="16" t="s">
        <v>51</v>
      </c>
      <c r="AC267" s="16">
        <v>75</v>
      </c>
      <c r="AD267" s="16">
        <v>270</v>
      </c>
      <c r="AE267" s="16">
        <v>340</v>
      </c>
      <c r="AF267" s="16" t="s">
        <v>844</v>
      </c>
      <c r="AG267" s="16" t="s">
        <v>1095</v>
      </c>
      <c r="AH267" s="13"/>
    </row>
    <row r="268" s="1" customFormat="1" ht="72" spans="1:34">
      <c r="A268" s="11"/>
      <c r="B268" s="16" t="s">
        <v>1096</v>
      </c>
      <c r="C268" s="16" t="s">
        <v>1097</v>
      </c>
      <c r="D268" s="16" t="s">
        <v>190</v>
      </c>
      <c r="E268" s="16" t="s">
        <v>363</v>
      </c>
      <c r="F268" s="14">
        <v>2023</v>
      </c>
      <c r="G268" s="56" t="s">
        <v>190</v>
      </c>
      <c r="H268" s="14" t="s">
        <v>192</v>
      </c>
      <c r="I268" s="15" t="s">
        <v>193</v>
      </c>
      <c r="J268" s="21">
        <v>10</v>
      </c>
      <c r="K268" s="22">
        <f t="shared" si="36"/>
        <v>10</v>
      </c>
      <c r="L268" s="21">
        <v>10</v>
      </c>
      <c r="M268" s="22"/>
      <c r="N268" s="22"/>
      <c r="O268" s="22"/>
      <c r="P268" s="21"/>
      <c r="Q268" s="33">
        <f t="shared" si="37"/>
        <v>0</v>
      </c>
      <c r="R268" s="33"/>
      <c r="S268" s="33"/>
      <c r="T268" s="33"/>
      <c r="U268" s="33"/>
      <c r="V268" s="33"/>
      <c r="W268" s="33"/>
      <c r="X268" s="16" t="s">
        <v>505</v>
      </c>
      <c r="Y268" s="16" t="s">
        <v>51</v>
      </c>
      <c r="Z268" s="16" t="s">
        <v>51</v>
      </c>
      <c r="AA268" s="16" t="s">
        <v>51</v>
      </c>
      <c r="AB268" s="16" t="s">
        <v>51</v>
      </c>
      <c r="AC268" s="16">
        <v>83</v>
      </c>
      <c r="AD268" s="16">
        <v>291</v>
      </c>
      <c r="AE268" s="16">
        <v>291</v>
      </c>
      <c r="AF268" s="16" t="s">
        <v>844</v>
      </c>
      <c r="AG268" s="16" t="s">
        <v>1098</v>
      </c>
      <c r="AH268" s="13"/>
    </row>
    <row r="269" s="1" customFormat="1" ht="72" spans="1:34">
      <c r="A269" s="11"/>
      <c r="B269" s="16" t="s">
        <v>1099</v>
      </c>
      <c r="C269" s="16" t="s">
        <v>1100</v>
      </c>
      <c r="D269" s="16" t="s">
        <v>90</v>
      </c>
      <c r="E269" s="16" t="s">
        <v>1101</v>
      </c>
      <c r="F269" s="14">
        <v>2023</v>
      </c>
      <c r="G269" s="56" t="s">
        <v>90</v>
      </c>
      <c r="H269" s="15" t="s">
        <v>92</v>
      </c>
      <c r="I269" s="15" t="s">
        <v>93</v>
      </c>
      <c r="J269" s="21">
        <v>20</v>
      </c>
      <c r="K269" s="22">
        <f t="shared" si="36"/>
        <v>20</v>
      </c>
      <c r="L269" s="21">
        <v>20</v>
      </c>
      <c r="M269" s="22"/>
      <c r="N269" s="22"/>
      <c r="O269" s="22"/>
      <c r="P269" s="21"/>
      <c r="Q269" s="33">
        <f t="shared" si="37"/>
        <v>0</v>
      </c>
      <c r="R269" s="33"/>
      <c r="S269" s="33"/>
      <c r="T269" s="33"/>
      <c r="U269" s="33"/>
      <c r="V269" s="33"/>
      <c r="W269" s="33"/>
      <c r="X269" s="16" t="s">
        <v>505</v>
      </c>
      <c r="Y269" s="16" t="s">
        <v>50</v>
      </c>
      <c r="Z269" s="16" t="s">
        <v>51</v>
      </c>
      <c r="AA269" s="16" t="s">
        <v>51</v>
      </c>
      <c r="AB269" s="16" t="s">
        <v>51</v>
      </c>
      <c r="AC269" s="16">
        <v>12</v>
      </c>
      <c r="AD269" s="16">
        <v>30</v>
      </c>
      <c r="AE269" s="16">
        <v>109</v>
      </c>
      <c r="AF269" s="16" t="s">
        <v>844</v>
      </c>
      <c r="AG269" s="16" t="s">
        <v>1102</v>
      </c>
      <c r="AH269" s="13"/>
    </row>
    <row r="270" s="1" customFormat="1" ht="72" spans="1:34">
      <c r="A270" s="11"/>
      <c r="B270" s="16" t="s">
        <v>1103</v>
      </c>
      <c r="C270" s="16" t="s">
        <v>1104</v>
      </c>
      <c r="D270" s="16" t="s">
        <v>90</v>
      </c>
      <c r="E270" s="16" t="s">
        <v>91</v>
      </c>
      <c r="F270" s="14">
        <v>2023</v>
      </c>
      <c r="G270" s="56" t="s">
        <v>90</v>
      </c>
      <c r="H270" s="15" t="s">
        <v>92</v>
      </c>
      <c r="I270" s="15" t="s">
        <v>93</v>
      </c>
      <c r="J270" s="21">
        <v>17</v>
      </c>
      <c r="K270" s="22">
        <f t="shared" si="36"/>
        <v>17</v>
      </c>
      <c r="L270" s="21">
        <v>17</v>
      </c>
      <c r="M270" s="22"/>
      <c r="N270" s="22"/>
      <c r="O270" s="22"/>
      <c r="P270" s="21"/>
      <c r="Q270" s="33">
        <f t="shared" si="37"/>
        <v>0</v>
      </c>
      <c r="R270" s="33"/>
      <c r="S270" s="33"/>
      <c r="T270" s="33"/>
      <c r="U270" s="33"/>
      <c r="V270" s="33"/>
      <c r="W270" s="33"/>
      <c r="X270" s="16" t="s">
        <v>505</v>
      </c>
      <c r="Y270" s="16" t="s">
        <v>50</v>
      </c>
      <c r="Z270" s="16" t="s">
        <v>51</v>
      </c>
      <c r="AA270" s="16" t="s">
        <v>51</v>
      </c>
      <c r="AB270" s="16" t="s">
        <v>51</v>
      </c>
      <c r="AC270" s="16">
        <v>25</v>
      </c>
      <c r="AD270" s="16">
        <v>72</v>
      </c>
      <c r="AE270" s="16">
        <v>92</v>
      </c>
      <c r="AF270" s="16" t="s">
        <v>844</v>
      </c>
      <c r="AG270" s="16" t="s">
        <v>1105</v>
      </c>
      <c r="AH270" s="13"/>
    </row>
    <row r="271" s="1" customFormat="1" ht="72" spans="1:34">
      <c r="A271" s="11"/>
      <c r="B271" s="16" t="s">
        <v>1106</v>
      </c>
      <c r="C271" s="16" t="s">
        <v>1107</v>
      </c>
      <c r="D271" s="16" t="s">
        <v>90</v>
      </c>
      <c r="E271" s="16" t="s">
        <v>309</v>
      </c>
      <c r="F271" s="14">
        <v>2023</v>
      </c>
      <c r="G271" s="56" t="s">
        <v>90</v>
      </c>
      <c r="H271" s="15" t="s">
        <v>92</v>
      </c>
      <c r="I271" s="15" t="s">
        <v>93</v>
      </c>
      <c r="J271" s="21">
        <v>25</v>
      </c>
      <c r="K271" s="22">
        <f t="shared" si="36"/>
        <v>25</v>
      </c>
      <c r="L271" s="21">
        <v>25</v>
      </c>
      <c r="M271" s="22"/>
      <c r="N271" s="22"/>
      <c r="O271" s="22"/>
      <c r="P271" s="21"/>
      <c r="Q271" s="33">
        <f t="shared" si="37"/>
        <v>0</v>
      </c>
      <c r="R271" s="33"/>
      <c r="S271" s="33"/>
      <c r="T271" s="33"/>
      <c r="U271" s="33"/>
      <c r="V271" s="33"/>
      <c r="W271" s="33"/>
      <c r="X271" s="16" t="s">
        <v>505</v>
      </c>
      <c r="Y271" s="16" t="s">
        <v>50</v>
      </c>
      <c r="Z271" s="16" t="s">
        <v>51</v>
      </c>
      <c r="AA271" s="16" t="s">
        <v>51</v>
      </c>
      <c r="AB271" s="16" t="s">
        <v>51</v>
      </c>
      <c r="AC271" s="16">
        <v>28</v>
      </c>
      <c r="AD271" s="16">
        <v>104</v>
      </c>
      <c r="AE271" s="16">
        <v>354</v>
      </c>
      <c r="AF271" s="16" t="s">
        <v>844</v>
      </c>
      <c r="AG271" s="16" t="s">
        <v>1108</v>
      </c>
      <c r="AH271" s="13"/>
    </row>
    <row r="272" s="1" customFormat="1" ht="72" spans="1:34">
      <c r="A272" s="11"/>
      <c r="B272" s="16" t="s">
        <v>1109</v>
      </c>
      <c r="C272" s="16" t="s">
        <v>1110</v>
      </c>
      <c r="D272" s="16" t="s">
        <v>90</v>
      </c>
      <c r="E272" s="16" t="s">
        <v>97</v>
      </c>
      <c r="F272" s="14">
        <v>2023</v>
      </c>
      <c r="G272" s="56" t="s">
        <v>90</v>
      </c>
      <c r="H272" s="15" t="s">
        <v>92</v>
      </c>
      <c r="I272" s="15" t="s">
        <v>93</v>
      </c>
      <c r="J272" s="21">
        <v>18</v>
      </c>
      <c r="K272" s="22">
        <f t="shared" si="36"/>
        <v>18</v>
      </c>
      <c r="L272" s="21">
        <v>18</v>
      </c>
      <c r="M272" s="22"/>
      <c r="N272" s="22"/>
      <c r="O272" s="22"/>
      <c r="P272" s="21"/>
      <c r="Q272" s="33">
        <f t="shared" si="37"/>
        <v>0</v>
      </c>
      <c r="R272" s="33"/>
      <c r="S272" s="33"/>
      <c r="T272" s="33"/>
      <c r="U272" s="33"/>
      <c r="V272" s="33"/>
      <c r="W272" s="33"/>
      <c r="X272" s="16" t="s">
        <v>505</v>
      </c>
      <c r="Y272" s="16" t="s">
        <v>51</v>
      </c>
      <c r="Z272" s="16" t="s">
        <v>51</v>
      </c>
      <c r="AA272" s="16" t="s">
        <v>51</v>
      </c>
      <c r="AB272" s="16" t="s">
        <v>51</v>
      </c>
      <c r="AC272" s="16">
        <v>19</v>
      </c>
      <c r="AD272" s="16">
        <v>82</v>
      </c>
      <c r="AE272" s="16">
        <v>382</v>
      </c>
      <c r="AF272" s="16" t="s">
        <v>844</v>
      </c>
      <c r="AG272" s="16" t="s">
        <v>1111</v>
      </c>
      <c r="AH272" s="13"/>
    </row>
    <row r="273" s="1" customFormat="1" ht="72" spans="1:34">
      <c r="A273" s="11"/>
      <c r="B273" s="16" t="s">
        <v>1112</v>
      </c>
      <c r="C273" s="16" t="s">
        <v>1113</v>
      </c>
      <c r="D273" s="16" t="s">
        <v>90</v>
      </c>
      <c r="E273" s="16" t="s">
        <v>383</v>
      </c>
      <c r="F273" s="14">
        <v>2023</v>
      </c>
      <c r="G273" s="56" t="s">
        <v>90</v>
      </c>
      <c r="H273" s="15" t="s">
        <v>92</v>
      </c>
      <c r="I273" s="15" t="s">
        <v>93</v>
      </c>
      <c r="J273" s="21">
        <v>50</v>
      </c>
      <c r="K273" s="22">
        <f t="shared" si="36"/>
        <v>50</v>
      </c>
      <c r="L273" s="21">
        <v>50</v>
      </c>
      <c r="M273" s="22"/>
      <c r="N273" s="22"/>
      <c r="O273" s="22"/>
      <c r="P273" s="21"/>
      <c r="Q273" s="33">
        <f t="shared" si="37"/>
        <v>0</v>
      </c>
      <c r="R273" s="33"/>
      <c r="S273" s="33"/>
      <c r="T273" s="33"/>
      <c r="U273" s="33"/>
      <c r="V273" s="33"/>
      <c r="W273" s="33"/>
      <c r="X273" s="16" t="s">
        <v>505</v>
      </c>
      <c r="Y273" s="16" t="s">
        <v>51</v>
      </c>
      <c r="Z273" s="16" t="s">
        <v>51</v>
      </c>
      <c r="AA273" s="16" t="s">
        <v>51</v>
      </c>
      <c r="AB273" s="16" t="s">
        <v>51</v>
      </c>
      <c r="AC273" s="16">
        <v>40</v>
      </c>
      <c r="AD273" s="16">
        <v>103</v>
      </c>
      <c r="AE273" s="16">
        <v>621</v>
      </c>
      <c r="AF273" s="16" t="s">
        <v>844</v>
      </c>
      <c r="AG273" s="16" t="s">
        <v>1114</v>
      </c>
      <c r="AH273" s="13"/>
    </row>
    <row r="274" s="1" customFormat="1" ht="72" spans="1:34">
      <c r="A274" s="11"/>
      <c r="B274" s="16" t="s">
        <v>1115</v>
      </c>
      <c r="C274" s="16" t="s">
        <v>1116</v>
      </c>
      <c r="D274" s="16" t="s">
        <v>90</v>
      </c>
      <c r="E274" s="16" t="s">
        <v>1117</v>
      </c>
      <c r="F274" s="14">
        <v>2023</v>
      </c>
      <c r="G274" s="56" t="s">
        <v>90</v>
      </c>
      <c r="H274" s="15" t="s">
        <v>92</v>
      </c>
      <c r="I274" s="15" t="s">
        <v>93</v>
      </c>
      <c r="J274" s="21">
        <v>20</v>
      </c>
      <c r="K274" s="22">
        <f t="shared" si="36"/>
        <v>20</v>
      </c>
      <c r="L274" s="21">
        <v>20</v>
      </c>
      <c r="M274" s="22"/>
      <c r="N274" s="22"/>
      <c r="O274" s="22"/>
      <c r="P274" s="21"/>
      <c r="Q274" s="33">
        <f t="shared" si="37"/>
        <v>0</v>
      </c>
      <c r="R274" s="33"/>
      <c r="S274" s="33"/>
      <c r="T274" s="33"/>
      <c r="U274" s="33"/>
      <c r="V274" s="33"/>
      <c r="W274" s="33"/>
      <c r="X274" s="16" t="s">
        <v>505</v>
      </c>
      <c r="Y274" s="16" t="s">
        <v>51</v>
      </c>
      <c r="Z274" s="16" t="s">
        <v>51</v>
      </c>
      <c r="AA274" s="16" t="s">
        <v>51</v>
      </c>
      <c r="AB274" s="16" t="s">
        <v>51</v>
      </c>
      <c r="AC274" s="16">
        <v>6</v>
      </c>
      <c r="AD274" s="16">
        <v>23</v>
      </c>
      <c r="AE274" s="16">
        <v>264</v>
      </c>
      <c r="AF274" s="16" t="s">
        <v>844</v>
      </c>
      <c r="AG274" s="16" t="s">
        <v>1118</v>
      </c>
      <c r="AH274" s="13"/>
    </row>
    <row r="275" s="1" customFormat="1" ht="72" spans="1:34">
      <c r="A275" s="11"/>
      <c r="B275" s="16" t="s">
        <v>1119</v>
      </c>
      <c r="C275" s="16" t="s">
        <v>1120</v>
      </c>
      <c r="D275" s="16" t="s">
        <v>90</v>
      </c>
      <c r="E275" s="16" t="s">
        <v>1121</v>
      </c>
      <c r="F275" s="14">
        <v>2023</v>
      </c>
      <c r="G275" s="56" t="s">
        <v>90</v>
      </c>
      <c r="H275" s="15" t="s">
        <v>92</v>
      </c>
      <c r="I275" s="15" t="s">
        <v>93</v>
      </c>
      <c r="J275" s="21">
        <v>10</v>
      </c>
      <c r="K275" s="22">
        <f t="shared" si="36"/>
        <v>10</v>
      </c>
      <c r="L275" s="21">
        <v>10</v>
      </c>
      <c r="M275" s="22"/>
      <c r="N275" s="22"/>
      <c r="O275" s="22"/>
      <c r="P275" s="21"/>
      <c r="Q275" s="33">
        <f t="shared" si="37"/>
        <v>0</v>
      </c>
      <c r="R275" s="33"/>
      <c r="S275" s="33"/>
      <c r="T275" s="33"/>
      <c r="U275" s="33"/>
      <c r="V275" s="33"/>
      <c r="W275" s="33"/>
      <c r="X275" s="16" t="s">
        <v>505</v>
      </c>
      <c r="Y275" s="16" t="s">
        <v>50</v>
      </c>
      <c r="Z275" s="16" t="s">
        <v>51</v>
      </c>
      <c r="AA275" s="16" t="s">
        <v>51</v>
      </c>
      <c r="AB275" s="16" t="s">
        <v>51</v>
      </c>
      <c r="AC275" s="16">
        <v>18</v>
      </c>
      <c r="AD275" s="16">
        <v>83</v>
      </c>
      <c r="AE275" s="16">
        <v>153</v>
      </c>
      <c r="AF275" s="16" t="s">
        <v>844</v>
      </c>
      <c r="AG275" s="16" t="s">
        <v>1122</v>
      </c>
      <c r="AH275" s="13"/>
    </row>
    <row r="276" s="1" customFormat="1" ht="72" spans="1:34">
      <c r="A276" s="11"/>
      <c r="B276" s="16" t="s">
        <v>1123</v>
      </c>
      <c r="C276" s="16" t="s">
        <v>1124</v>
      </c>
      <c r="D276" s="16" t="s">
        <v>90</v>
      </c>
      <c r="E276" s="16" t="s">
        <v>1125</v>
      </c>
      <c r="F276" s="14">
        <v>2023</v>
      </c>
      <c r="G276" s="56" t="s">
        <v>90</v>
      </c>
      <c r="H276" s="15" t="s">
        <v>92</v>
      </c>
      <c r="I276" s="15" t="s">
        <v>93</v>
      </c>
      <c r="J276" s="21">
        <v>18</v>
      </c>
      <c r="K276" s="22">
        <f t="shared" si="36"/>
        <v>18</v>
      </c>
      <c r="L276" s="21">
        <v>18</v>
      </c>
      <c r="M276" s="22"/>
      <c r="N276" s="22"/>
      <c r="O276" s="22"/>
      <c r="P276" s="21"/>
      <c r="Q276" s="33">
        <f t="shared" si="37"/>
        <v>0</v>
      </c>
      <c r="R276" s="33"/>
      <c r="S276" s="33"/>
      <c r="T276" s="33"/>
      <c r="U276" s="33"/>
      <c r="V276" s="33"/>
      <c r="W276" s="33"/>
      <c r="X276" s="16" t="s">
        <v>505</v>
      </c>
      <c r="Y276" s="16" t="s">
        <v>51</v>
      </c>
      <c r="Z276" s="16" t="s">
        <v>51</v>
      </c>
      <c r="AA276" s="16" t="s">
        <v>51</v>
      </c>
      <c r="AB276" s="16" t="s">
        <v>51</v>
      </c>
      <c r="AC276" s="16">
        <v>3</v>
      </c>
      <c r="AD276" s="16">
        <v>14</v>
      </c>
      <c r="AE276" s="16">
        <v>38</v>
      </c>
      <c r="AF276" s="16" t="s">
        <v>844</v>
      </c>
      <c r="AG276" s="16" t="s">
        <v>1126</v>
      </c>
      <c r="AH276" s="13"/>
    </row>
    <row r="277" s="1" customFormat="1" ht="72" spans="1:34">
      <c r="A277" s="11"/>
      <c r="B277" s="16" t="s">
        <v>1127</v>
      </c>
      <c r="C277" s="16" t="s">
        <v>1128</v>
      </c>
      <c r="D277" s="16" t="s">
        <v>90</v>
      </c>
      <c r="E277" s="16" t="s">
        <v>1129</v>
      </c>
      <c r="F277" s="14">
        <v>2023</v>
      </c>
      <c r="G277" s="56" t="s">
        <v>90</v>
      </c>
      <c r="H277" s="15" t="s">
        <v>92</v>
      </c>
      <c r="I277" s="15" t="s">
        <v>93</v>
      </c>
      <c r="J277" s="21">
        <v>30</v>
      </c>
      <c r="K277" s="22">
        <f t="shared" si="36"/>
        <v>30</v>
      </c>
      <c r="L277" s="21">
        <v>30</v>
      </c>
      <c r="M277" s="22"/>
      <c r="N277" s="22"/>
      <c r="O277" s="22"/>
      <c r="P277" s="21"/>
      <c r="Q277" s="33">
        <f t="shared" si="37"/>
        <v>0</v>
      </c>
      <c r="R277" s="33"/>
      <c r="S277" s="33"/>
      <c r="T277" s="33"/>
      <c r="U277" s="33"/>
      <c r="V277" s="33"/>
      <c r="W277" s="33"/>
      <c r="X277" s="16" t="s">
        <v>505</v>
      </c>
      <c r="Y277" s="16" t="s">
        <v>50</v>
      </c>
      <c r="Z277" s="16" t="s">
        <v>51</v>
      </c>
      <c r="AA277" s="16" t="s">
        <v>51</v>
      </c>
      <c r="AB277" s="16" t="s">
        <v>51</v>
      </c>
      <c r="AC277" s="16">
        <v>47</v>
      </c>
      <c r="AD277" s="16">
        <v>148</v>
      </c>
      <c r="AE277" s="16">
        <v>351</v>
      </c>
      <c r="AF277" s="16" t="s">
        <v>844</v>
      </c>
      <c r="AG277" s="16" t="s">
        <v>1130</v>
      </c>
      <c r="AH277" s="13"/>
    </row>
    <row r="278" s="1" customFormat="1" ht="72" spans="1:34">
      <c r="A278" s="11"/>
      <c r="B278" s="16" t="s">
        <v>1131</v>
      </c>
      <c r="C278" s="16" t="s">
        <v>1132</v>
      </c>
      <c r="D278" s="16" t="s">
        <v>90</v>
      </c>
      <c r="E278" s="16" t="s">
        <v>1133</v>
      </c>
      <c r="F278" s="14">
        <v>2023</v>
      </c>
      <c r="G278" s="56" t="s">
        <v>90</v>
      </c>
      <c r="H278" s="15" t="s">
        <v>92</v>
      </c>
      <c r="I278" s="15" t="s">
        <v>93</v>
      </c>
      <c r="J278" s="21">
        <v>8</v>
      </c>
      <c r="K278" s="22">
        <f t="shared" si="36"/>
        <v>8</v>
      </c>
      <c r="L278" s="21">
        <v>8</v>
      </c>
      <c r="M278" s="22"/>
      <c r="N278" s="22"/>
      <c r="O278" s="22"/>
      <c r="P278" s="21"/>
      <c r="Q278" s="33">
        <f t="shared" si="37"/>
        <v>0</v>
      </c>
      <c r="R278" s="33"/>
      <c r="S278" s="33"/>
      <c r="T278" s="33"/>
      <c r="U278" s="33"/>
      <c r="V278" s="33"/>
      <c r="W278" s="33"/>
      <c r="X278" s="16" t="s">
        <v>505</v>
      </c>
      <c r="Y278" s="16" t="s">
        <v>50</v>
      </c>
      <c r="Z278" s="16" t="s">
        <v>51</v>
      </c>
      <c r="AA278" s="16" t="s">
        <v>51</v>
      </c>
      <c r="AB278" s="16" t="s">
        <v>51</v>
      </c>
      <c r="AC278" s="16">
        <v>14</v>
      </c>
      <c r="AD278" s="16">
        <v>46</v>
      </c>
      <c r="AE278" s="16">
        <v>126</v>
      </c>
      <c r="AF278" s="16" t="s">
        <v>844</v>
      </c>
      <c r="AG278" s="16" t="s">
        <v>1134</v>
      </c>
      <c r="AH278" s="13"/>
    </row>
    <row r="279" s="1" customFormat="1" ht="72" spans="1:34">
      <c r="A279" s="11"/>
      <c r="B279" s="16" t="s">
        <v>1135</v>
      </c>
      <c r="C279" s="16" t="s">
        <v>1136</v>
      </c>
      <c r="D279" s="16" t="s">
        <v>90</v>
      </c>
      <c r="E279" s="16" t="s">
        <v>348</v>
      </c>
      <c r="F279" s="14">
        <v>2023</v>
      </c>
      <c r="G279" s="56" t="s">
        <v>90</v>
      </c>
      <c r="H279" s="15" t="s">
        <v>92</v>
      </c>
      <c r="I279" s="15" t="s">
        <v>93</v>
      </c>
      <c r="J279" s="21">
        <v>20</v>
      </c>
      <c r="K279" s="22">
        <f t="shared" si="36"/>
        <v>20</v>
      </c>
      <c r="L279" s="21">
        <v>20</v>
      </c>
      <c r="M279" s="22"/>
      <c r="N279" s="22"/>
      <c r="O279" s="22"/>
      <c r="P279" s="21"/>
      <c r="Q279" s="33">
        <f t="shared" si="37"/>
        <v>0</v>
      </c>
      <c r="R279" s="33"/>
      <c r="S279" s="33"/>
      <c r="T279" s="33"/>
      <c r="U279" s="33"/>
      <c r="V279" s="33"/>
      <c r="W279" s="33"/>
      <c r="X279" s="16" t="s">
        <v>505</v>
      </c>
      <c r="Y279" s="16" t="s">
        <v>51</v>
      </c>
      <c r="Z279" s="16" t="s">
        <v>51</v>
      </c>
      <c r="AA279" s="16" t="s">
        <v>51</v>
      </c>
      <c r="AB279" s="16" t="s">
        <v>51</v>
      </c>
      <c r="AC279" s="16">
        <v>30</v>
      </c>
      <c r="AD279" s="16">
        <v>85</v>
      </c>
      <c r="AE279" s="16">
        <v>249</v>
      </c>
      <c r="AF279" s="16" t="s">
        <v>844</v>
      </c>
      <c r="AG279" s="16" t="s">
        <v>1137</v>
      </c>
      <c r="AH279" s="13"/>
    </row>
    <row r="280" s="1" customFormat="1" ht="72" spans="1:34">
      <c r="A280" s="11"/>
      <c r="B280" s="16" t="s">
        <v>1138</v>
      </c>
      <c r="C280" s="16" t="s">
        <v>1139</v>
      </c>
      <c r="D280" s="16" t="s">
        <v>289</v>
      </c>
      <c r="E280" s="16" t="s">
        <v>1140</v>
      </c>
      <c r="F280" s="14">
        <v>2023</v>
      </c>
      <c r="G280" s="56" t="s">
        <v>289</v>
      </c>
      <c r="H280" s="15" t="s">
        <v>291</v>
      </c>
      <c r="I280" s="15" t="s">
        <v>292</v>
      </c>
      <c r="J280" s="21">
        <v>10</v>
      </c>
      <c r="K280" s="22">
        <f t="shared" si="36"/>
        <v>10</v>
      </c>
      <c r="L280" s="21">
        <v>10</v>
      </c>
      <c r="M280" s="22"/>
      <c r="N280" s="22"/>
      <c r="O280" s="22"/>
      <c r="P280" s="21"/>
      <c r="Q280" s="33">
        <f t="shared" si="37"/>
        <v>0</v>
      </c>
      <c r="R280" s="33"/>
      <c r="S280" s="33"/>
      <c r="T280" s="33"/>
      <c r="U280" s="33"/>
      <c r="V280" s="33"/>
      <c r="W280" s="33"/>
      <c r="X280" s="16" t="s">
        <v>505</v>
      </c>
      <c r="Y280" s="21" t="s">
        <v>51</v>
      </c>
      <c r="Z280" s="16" t="s">
        <v>51</v>
      </c>
      <c r="AA280" s="16" t="s">
        <v>51</v>
      </c>
      <c r="AB280" s="16" t="s">
        <v>51</v>
      </c>
      <c r="AC280" s="16">
        <v>18</v>
      </c>
      <c r="AD280" s="16">
        <v>54</v>
      </c>
      <c r="AE280" s="16">
        <v>96</v>
      </c>
      <c r="AF280" s="16" t="s">
        <v>844</v>
      </c>
      <c r="AG280" s="16" t="s">
        <v>1141</v>
      </c>
      <c r="AH280" s="13"/>
    </row>
    <row r="281" s="1" customFormat="1" ht="72" spans="1:34">
      <c r="A281" s="11"/>
      <c r="B281" s="16" t="s">
        <v>1142</v>
      </c>
      <c r="C281" s="16" t="s">
        <v>1143</v>
      </c>
      <c r="D281" s="16" t="s">
        <v>289</v>
      </c>
      <c r="E281" s="16" t="s">
        <v>1144</v>
      </c>
      <c r="F281" s="14">
        <v>2023</v>
      </c>
      <c r="G281" s="56" t="s">
        <v>289</v>
      </c>
      <c r="H281" s="15" t="s">
        <v>291</v>
      </c>
      <c r="I281" s="15" t="s">
        <v>292</v>
      </c>
      <c r="J281" s="21">
        <v>20</v>
      </c>
      <c r="K281" s="22">
        <f t="shared" si="36"/>
        <v>20</v>
      </c>
      <c r="L281" s="21">
        <v>20</v>
      </c>
      <c r="M281" s="22"/>
      <c r="N281" s="22"/>
      <c r="O281" s="22"/>
      <c r="P281" s="21"/>
      <c r="Q281" s="33">
        <f t="shared" si="37"/>
        <v>0</v>
      </c>
      <c r="R281" s="33"/>
      <c r="S281" s="33"/>
      <c r="T281" s="33"/>
      <c r="U281" s="33"/>
      <c r="V281" s="33"/>
      <c r="W281" s="33"/>
      <c r="X281" s="16" t="s">
        <v>505</v>
      </c>
      <c r="Y281" s="16" t="s">
        <v>50</v>
      </c>
      <c r="Z281" s="16" t="s">
        <v>51</v>
      </c>
      <c r="AA281" s="16" t="s">
        <v>51</v>
      </c>
      <c r="AB281" s="16" t="s">
        <v>51</v>
      </c>
      <c r="AC281" s="16">
        <v>39</v>
      </c>
      <c r="AD281" s="16">
        <v>112</v>
      </c>
      <c r="AE281" s="16">
        <v>134</v>
      </c>
      <c r="AF281" s="16" t="s">
        <v>844</v>
      </c>
      <c r="AG281" s="16" t="s">
        <v>1145</v>
      </c>
      <c r="AH281" s="13"/>
    </row>
    <row r="282" s="1" customFormat="1" ht="72" spans="1:34">
      <c r="A282" s="11"/>
      <c r="B282" s="16" t="s">
        <v>1146</v>
      </c>
      <c r="C282" s="16" t="s">
        <v>1147</v>
      </c>
      <c r="D282" s="16" t="s">
        <v>289</v>
      </c>
      <c r="E282" s="16" t="s">
        <v>1148</v>
      </c>
      <c r="F282" s="14">
        <v>2023</v>
      </c>
      <c r="G282" s="56" t="s">
        <v>289</v>
      </c>
      <c r="H282" s="15" t="s">
        <v>291</v>
      </c>
      <c r="I282" s="15" t="s">
        <v>292</v>
      </c>
      <c r="J282" s="21">
        <v>7</v>
      </c>
      <c r="K282" s="22">
        <f t="shared" si="36"/>
        <v>7</v>
      </c>
      <c r="L282" s="21">
        <v>7</v>
      </c>
      <c r="M282" s="22"/>
      <c r="N282" s="22"/>
      <c r="O282" s="22"/>
      <c r="P282" s="21"/>
      <c r="Q282" s="33">
        <f t="shared" si="37"/>
        <v>0</v>
      </c>
      <c r="R282" s="33"/>
      <c r="S282" s="33"/>
      <c r="T282" s="33"/>
      <c r="U282" s="33"/>
      <c r="V282" s="33"/>
      <c r="W282" s="33"/>
      <c r="X282" s="16" t="s">
        <v>505</v>
      </c>
      <c r="Y282" s="16" t="s">
        <v>50</v>
      </c>
      <c r="Z282" s="16" t="s">
        <v>51</v>
      </c>
      <c r="AA282" s="16" t="s">
        <v>51</v>
      </c>
      <c r="AB282" s="16" t="s">
        <v>51</v>
      </c>
      <c r="AC282" s="16">
        <v>53</v>
      </c>
      <c r="AD282" s="16">
        <v>113</v>
      </c>
      <c r="AE282" s="16">
        <v>151</v>
      </c>
      <c r="AF282" s="16" t="s">
        <v>844</v>
      </c>
      <c r="AG282" s="16" t="s">
        <v>1149</v>
      </c>
      <c r="AH282" s="13"/>
    </row>
    <row r="283" s="1" customFormat="1" ht="72" spans="1:34">
      <c r="A283" s="11"/>
      <c r="B283" s="16" t="s">
        <v>1150</v>
      </c>
      <c r="C283" s="16" t="s">
        <v>1151</v>
      </c>
      <c r="D283" s="16" t="s">
        <v>289</v>
      </c>
      <c r="E283" s="16" t="s">
        <v>290</v>
      </c>
      <c r="F283" s="14">
        <v>2023</v>
      </c>
      <c r="G283" s="56" t="s">
        <v>289</v>
      </c>
      <c r="H283" s="15" t="s">
        <v>291</v>
      </c>
      <c r="I283" s="15" t="s">
        <v>292</v>
      </c>
      <c r="J283" s="21">
        <v>5</v>
      </c>
      <c r="K283" s="22">
        <f t="shared" si="36"/>
        <v>5</v>
      </c>
      <c r="L283" s="21">
        <v>5</v>
      </c>
      <c r="M283" s="22"/>
      <c r="N283" s="22"/>
      <c r="O283" s="22"/>
      <c r="P283" s="21"/>
      <c r="Q283" s="33">
        <f t="shared" si="37"/>
        <v>0</v>
      </c>
      <c r="R283" s="33"/>
      <c r="S283" s="33"/>
      <c r="T283" s="33"/>
      <c r="U283" s="33"/>
      <c r="V283" s="33"/>
      <c r="W283" s="33"/>
      <c r="X283" s="16" t="s">
        <v>505</v>
      </c>
      <c r="Y283" s="16" t="s">
        <v>50</v>
      </c>
      <c r="Z283" s="16" t="s">
        <v>51</v>
      </c>
      <c r="AA283" s="16" t="s">
        <v>51</v>
      </c>
      <c r="AB283" s="16" t="s">
        <v>51</v>
      </c>
      <c r="AC283" s="16">
        <v>22</v>
      </c>
      <c r="AD283" s="16">
        <v>67</v>
      </c>
      <c r="AE283" s="16">
        <v>89</v>
      </c>
      <c r="AF283" s="16" t="s">
        <v>844</v>
      </c>
      <c r="AG283" s="16" t="s">
        <v>1152</v>
      </c>
      <c r="AH283" s="13"/>
    </row>
    <row r="284" s="1" customFormat="1" ht="72" spans="1:34">
      <c r="A284" s="11"/>
      <c r="B284" s="16" t="s">
        <v>1153</v>
      </c>
      <c r="C284" s="16" t="s">
        <v>1154</v>
      </c>
      <c r="D284" s="16" t="s">
        <v>289</v>
      </c>
      <c r="E284" s="16" t="s">
        <v>1155</v>
      </c>
      <c r="F284" s="14">
        <v>2023</v>
      </c>
      <c r="G284" s="56" t="s">
        <v>289</v>
      </c>
      <c r="H284" s="15" t="s">
        <v>291</v>
      </c>
      <c r="I284" s="15" t="s">
        <v>292</v>
      </c>
      <c r="J284" s="21">
        <v>20</v>
      </c>
      <c r="K284" s="22">
        <f t="shared" si="36"/>
        <v>20</v>
      </c>
      <c r="L284" s="21">
        <v>20</v>
      </c>
      <c r="M284" s="22"/>
      <c r="N284" s="22"/>
      <c r="O284" s="22"/>
      <c r="P284" s="21"/>
      <c r="Q284" s="33">
        <f t="shared" si="37"/>
        <v>0</v>
      </c>
      <c r="R284" s="33"/>
      <c r="S284" s="33"/>
      <c r="T284" s="33"/>
      <c r="U284" s="33"/>
      <c r="V284" s="33"/>
      <c r="W284" s="33"/>
      <c r="X284" s="16" t="s">
        <v>505</v>
      </c>
      <c r="Y284" s="21" t="s">
        <v>51</v>
      </c>
      <c r="Z284" s="16" t="s">
        <v>51</v>
      </c>
      <c r="AA284" s="16" t="s">
        <v>51</v>
      </c>
      <c r="AB284" s="16" t="s">
        <v>51</v>
      </c>
      <c r="AC284" s="16">
        <v>49</v>
      </c>
      <c r="AD284" s="16">
        <v>121</v>
      </c>
      <c r="AE284" s="16">
        <v>145</v>
      </c>
      <c r="AF284" s="16" t="s">
        <v>844</v>
      </c>
      <c r="AG284" s="16" t="s">
        <v>1156</v>
      </c>
      <c r="AH284" s="13"/>
    </row>
    <row r="285" s="1" customFormat="1" ht="72" spans="1:34">
      <c r="A285" s="11"/>
      <c r="B285" s="16" t="s">
        <v>1157</v>
      </c>
      <c r="C285" s="16" t="s">
        <v>1158</v>
      </c>
      <c r="D285" s="16" t="s">
        <v>289</v>
      </c>
      <c r="E285" s="16" t="s">
        <v>1159</v>
      </c>
      <c r="F285" s="14">
        <v>2023</v>
      </c>
      <c r="G285" s="56" t="s">
        <v>289</v>
      </c>
      <c r="H285" s="15" t="s">
        <v>291</v>
      </c>
      <c r="I285" s="15" t="s">
        <v>292</v>
      </c>
      <c r="J285" s="21">
        <v>25</v>
      </c>
      <c r="K285" s="22">
        <f t="shared" si="36"/>
        <v>25</v>
      </c>
      <c r="L285" s="21">
        <v>25</v>
      </c>
      <c r="M285" s="22"/>
      <c r="N285" s="22"/>
      <c r="O285" s="22"/>
      <c r="P285" s="21"/>
      <c r="Q285" s="33">
        <f t="shared" si="37"/>
        <v>0</v>
      </c>
      <c r="R285" s="33"/>
      <c r="S285" s="33"/>
      <c r="T285" s="33"/>
      <c r="U285" s="33"/>
      <c r="V285" s="33"/>
      <c r="W285" s="33"/>
      <c r="X285" s="16" t="s">
        <v>505</v>
      </c>
      <c r="Y285" s="16" t="s">
        <v>50</v>
      </c>
      <c r="Z285" s="16" t="s">
        <v>51</v>
      </c>
      <c r="AA285" s="16" t="s">
        <v>51</v>
      </c>
      <c r="AB285" s="16" t="s">
        <v>51</v>
      </c>
      <c r="AC285" s="16">
        <v>23</v>
      </c>
      <c r="AD285" s="16">
        <v>76</v>
      </c>
      <c r="AE285" s="16">
        <v>95</v>
      </c>
      <c r="AF285" s="16" t="s">
        <v>844</v>
      </c>
      <c r="AG285" s="16" t="s">
        <v>1160</v>
      </c>
      <c r="AH285" s="13"/>
    </row>
    <row r="286" s="1" customFormat="1" ht="72" spans="1:34">
      <c r="A286" s="11"/>
      <c r="B286" s="16" t="s">
        <v>1161</v>
      </c>
      <c r="C286" s="16" t="s">
        <v>1162</v>
      </c>
      <c r="D286" s="16" t="s">
        <v>225</v>
      </c>
      <c r="E286" s="16" t="s">
        <v>379</v>
      </c>
      <c r="F286" s="14">
        <v>2023</v>
      </c>
      <c r="G286" s="56" t="s">
        <v>225</v>
      </c>
      <c r="H286" s="15" t="s">
        <v>227</v>
      </c>
      <c r="I286" s="15" t="s">
        <v>228</v>
      </c>
      <c r="J286" s="21">
        <v>38</v>
      </c>
      <c r="K286" s="22">
        <f t="shared" si="36"/>
        <v>38</v>
      </c>
      <c r="L286" s="21">
        <v>38</v>
      </c>
      <c r="M286" s="22"/>
      <c r="N286" s="22"/>
      <c r="O286" s="22"/>
      <c r="P286" s="21"/>
      <c r="Q286" s="33">
        <f t="shared" si="37"/>
        <v>0</v>
      </c>
      <c r="R286" s="33"/>
      <c r="S286" s="33"/>
      <c r="T286" s="33"/>
      <c r="U286" s="33"/>
      <c r="V286" s="33"/>
      <c r="W286" s="33"/>
      <c r="X286" s="16" t="s">
        <v>505</v>
      </c>
      <c r="Y286" s="16" t="s">
        <v>50</v>
      </c>
      <c r="Z286" s="16" t="s">
        <v>51</v>
      </c>
      <c r="AA286" s="16" t="s">
        <v>51</v>
      </c>
      <c r="AB286" s="16" t="s">
        <v>51</v>
      </c>
      <c r="AC286" s="16">
        <v>43</v>
      </c>
      <c r="AD286" s="16">
        <v>134</v>
      </c>
      <c r="AE286" s="16">
        <v>235</v>
      </c>
      <c r="AF286" s="16" t="s">
        <v>844</v>
      </c>
      <c r="AG286" s="16" t="s">
        <v>1163</v>
      </c>
      <c r="AH286" s="13"/>
    </row>
    <row r="287" s="1" customFormat="1" ht="72" spans="1:34">
      <c r="A287" s="11"/>
      <c r="B287" s="16" t="s">
        <v>1164</v>
      </c>
      <c r="C287" s="16" t="s">
        <v>1165</v>
      </c>
      <c r="D287" s="16" t="s">
        <v>225</v>
      </c>
      <c r="E287" s="16" t="s">
        <v>400</v>
      </c>
      <c r="F287" s="14">
        <v>2023</v>
      </c>
      <c r="G287" s="56" t="s">
        <v>225</v>
      </c>
      <c r="H287" s="15" t="s">
        <v>227</v>
      </c>
      <c r="I287" s="15" t="s">
        <v>228</v>
      </c>
      <c r="J287" s="21">
        <v>59</v>
      </c>
      <c r="K287" s="22">
        <f t="shared" si="36"/>
        <v>59</v>
      </c>
      <c r="L287" s="21">
        <v>59</v>
      </c>
      <c r="M287" s="22"/>
      <c r="N287" s="22"/>
      <c r="O287" s="22"/>
      <c r="P287" s="21"/>
      <c r="Q287" s="33">
        <f t="shared" si="37"/>
        <v>0</v>
      </c>
      <c r="R287" s="33"/>
      <c r="S287" s="33"/>
      <c r="T287" s="33"/>
      <c r="U287" s="33"/>
      <c r="V287" s="33"/>
      <c r="W287" s="33"/>
      <c r="X287" s="16" t="s">
        <v>505</v>
      </c>
      <c r="Y287" s="16" t="s">
        <v>50</v>
      </c>
      <c r="Z287" s="16" t="s">
        <v>51</v>
      </c>
      <c r="AA287" s="16" t="s">
        <v>51</v>
      </c>
      <c r="AB287" s="16" t="s">
        <v>51</v>
      </c>
      <c r="AC287" s="16">
        <v>49</v>
      </c>
      <c r="AD287" s="16">
        <v>133</v>
      </c>
      <c r="AE287" s="16">
        <v>260</v>
      </c>
      <c r="AF287" s="16" t="s">
        <v>844</v>
      </c>
      <c r="AG287" s="16" t="s">
        <v>1166</v>
      </c>
      <c r="AH287" s="13"/>
    </row>
    <row r="288" s="1" customFormat="1" ht="60" spans="1:34">
      <c r="A288" s="11"/>
      <c r="B288" s="16" t="s">
        <v>1167</v>
      </c>
      <c r="C288" s="16" t="s">
        <v>1168</v>
      </c>
      <c r="D288" s="16" t="s">
        <v>225</v>
      </c>
      <c r="E288" s="16" t="s">
        <v>1169</v>
      </c>
      <c r="F288" s="14">
        <v>2023</v>
      </c>
      <c r="G288" s="56" t="s">
        <v>225</v>
      </c>
      <c r="H288" s="15" t="s">
        <v>227</v>
      </c>
      <c r="I288" s="15" t="s">
        <v>228</v>
      </c>
      <c r="J288" s="21">
        <v>5</v>
      </c>
      <c r="K288" s="22">
        <f t="shared" si="36"/>
        <v>5</v>
      </c>
      <c r="L288" s="21">
        <v>5</v>
      </c>
      <c r="M288" s="22"/>
      <c r="N288" s="22"/>
      <c r="O288" s="22"/>
      <c r="P288" s="21"/>
      <c r="Q288" s="33">
        <f t="shared" si="37"/>
        <v>0</v>
      </c>
      <c r="R288" s="33"/>
      <c r="S288" s="33"/>
      <c r="T288" s="33"/>
      <c r="U288" s="33"/>
      <c r="V288" s="33"/>
      <c r="W288" s="33"/>
      <c r="X288" s="16" t="s">
        <v>1170</v>
      </c>
      <c r="Y288" s="16" t="s">
        <v>50</v>
      </c>
      <c r="Z288" s="16" t="s">
        <v>51</v>
      </c>
      <c r="AA288" s="16" t="s">
        <v>51</v>
      </c>
      <c r="AB288" s="16" t="s">
        <v>50</v>
      </c>
      <c r="AC288" s="16">
        <v>45</v>
      </c>
      <c r="AD288" s="16">
        <v>128</v>
      </c>
      <c r="AE288" s="16">
        <v>128</v>
      </c>
      <c r="AF288" s="16" t="s">
        <v>844</v>
      </c>
      <c r="AG288" s="16" t="s">
        <v>1171</v>
      </c>
      <c r="AH288" s="13"/>
    </row>
    <row r="289" s="1" customFormat="1" ht="72" spans="1:34">
      <c r="A289" s="11"/>
      <c r="B289" s="16" t="s">
        <v>1172</v>
      </c>
      <c r="C289" s="16" t="s">
        <v>1173</v>
      </c>
      <c r="D289" s="16" t="s">
        <v>238</v>
      </c>
      <c r="E289" s="16" t="s">
        <v>251</v>
      </c>
      <c r="F289" s="14">
        <v>2023</v>
      </c>
      <c r="G289" s="56" t="s">
        <v>238</v>
      </c>
      <c r="H289" s="15" t="s">
        <v>240</v>
      </c>
      <c r="I289" s="15" t="s">
        <v>241</v>
      </c>
      <c r="J289" s="21">
        <v>50</v>
      </c>
      <c r="K289" s="22">
        <f t="shared" si="36"/>
        <v>50</v>
      </c>
      <c r="L289" s="21">
        <v>50</v>
      </c>
      <c r="M289" s="22"/>
      <c r="N289" s="22"/>
      <c r="O289" s="22"/>
      <c r="P289" s="21"/>
      <c r="Q289" s="33">
        <f t="shared" si="37"/>
        <v>0</v>
      </c>
      <c r="R289" s="33"/>
      <c r="S289" s="33"/>
      <c r="T289" s="33"/>
      <c r="U289" s="33"/>
      <c r="V289" s="33"/>
      <c r="W289" s="33"/>
      <c r="X289" s="16" t="s">
        <v>505</v>
      </c>
      <c r="Y289" s="21" t="s">
        <v>50</v>
      </c>
      <c r="Z289" s="16" t="s">
        <v>51</v>
      </c>
      <c r="AA289" s="16" t="s">
        <v>51</v>
      </c>
      <c r="AB289" s="16" t="s">
        <v>51</v>
      </c>
      <c r="AC289" s="16">
        <v>488</v>
      </c>
      <c r="AD289" s="16">
        <v>2300</v>
      </c>
      <c r="AE289" s="16">
        <v>3000</v>
      </c>
      <c r="AF289" s="16" t="s">
        <v>844</v>
      </c>
      <c r="AG289" s="16" t="s">
        <v>1174</v>
      </c>
      <c r="AH289" s="13"/>
    </row>
    <row r="290" s="1" customFormat="1" ht="96" spans="1:34">
      <c r="A290" s="11"/>
      <c r="B290" s="16" t="s">
        <v>1175</v>
      </c>
      <c r="C290" s="16" t="s">
        <v>1176</v>
      </c>
      <c r="D290" s="16" t="s">
        <v>238</v>
      </c>
      <c r="E290" s="16" t="s">
        <v>251</v>
      </c>
      <c r="F290" s="14">
        <v>2023</v>
      </c>
      <c r="G290" s="56" t="s">
        <v>238</v>
      </c>
      <c r="H290" s="15" t="s">
        <v>240</v>
      </c>
      <c r="I290" s="15" t="s">
        <v>241</v>
      </c>
      <c r="J290" s="21">
        <v>18</v>
      </c>
      <c r="K290" s="22">
        <f t="shared" si="36"/>
        <v>18</v>
      </c>
      <c r="L290" s="21">
        <v>18</v>
      </c>
      <c r="M290" s="22"/>
      <c r="N290" s="22"/>
      <c r="O290" s="22"/>
      <c r="P290" s="21"/>
      <c r="Q290" s="33">
        <f t="shared" si="37"/>
        <v>0</v>
      </c>
      <c r="R290" s="33"/>
      <c r="S290" s="33"/>
      <c r="T290" s="33"/>
      <c r="U290" s="33"/>
      <c r="V290" s="33"/>
      <c r="W290" s="33"/>
      <c r="X290" s="16" t="s">
        <v>505</v>
      </c>
      <c r="Y290" s="21" t="s">
        <v>50</v>
      </c>
      <c r="Z290" s="16" t="s">
        <v>51</v>
      </c>
      <c r="AA290" s="16" t="s">
        <v>51</v>
      </c>
      <c r="AB290" s="16" t="s">
        <v>51</v>
      </c>
      <c r="AC290" s="16">
        <v>228</v>
      </c>
      <c r="AD290" s="16">
        <v>885</v>
      </c>
      <c r="AE290" s="16">
        <v>1397</v>
      </c>
      <c r="AF290" s="16" t="s">
        <v>844</v>
      </c>
      <c r="AG290" s="16" t="s">
        <v>1177</v>
      </c>
      <c r="AH290" s="13"/>
    </row>
    <row r="291" s="1" customFormat="1" ht="108" spans="1:34">
      <c r="A291" s="11"/>
      <c r="B291" s="16" t="s">
        <v>1178</v>
      </c>
      <c r="C291" s="16" t="s">
        <v>1179</v>
      </c>
      <c r="D291" s="16" t="s">
        <v>238</v>
      </c>
      <c r="E291" s="16" t="s">
        <v>255</v>
      </c>
      <c r="F291" s="14">
        <v>2023</v>
      </c>
      <c r="G291" s="56" t="s">
        <v>238</v>
      </c>
      <c r="H291" s="15" t="s">
        <v>240</v>
      </c>
      <c r="I291" s="15" t="s">
        <v>241</v>
      </c>
      <c r="J291" s="21">
        <v>116</v>
      </c>
      <c r="K291" s="22">
        <f t="shared" si="36"/>
        <v>116</v>
      </c>
      <c r="L291" s="21">
        <v>116</v>
      </c>
      <c r="M291" s="22"/>
      <c r="N291" s="22"/>
      <c r="O291" s="22"/>
      <c r="P291" s="21"/>
      <c r="Q291" s="33">
        <f t="shared" si="37"/>
        <v>0</v>
      </c>
      <c r="R291" s="33"/>
      <c r="S291" s="33"/>
      <c r="T291" s="33"/>
      <c r="U291" s="33"/>
      <c r="V291" s="33"/>
      <c r="W291" s="33"/>
      <c r="X291" s="16" t="s">
        <v>505</v>
      </c>
      <c r="Y291" s="21" t="s">
        <v>50</v>
      </c>
      <c r="Z291" s="16" t="s">
        <v>51</v>
      </c>
      <c r="AA291" s="16" t="s">
        <v>51</v>
      </c>
      <c r="AB291" s="16" t="s">
        <v>51</v>
      </c>
      <c r="AC291" s="16">
        <v>523</v>
      </c>
      <c r="AD291" s="16">
        <v>2400</v>
      </c>
      <c r="AE291" s="16">
        <v>3000</v>
      </c>
      <c r="AF291" s="16" t="s">
        <v>844</v>
      </c>
      <c r="AG291" s="16" t="s">
        <v>1180</v>
      </c>
      <c r="AH291" s="13"/>
    </row>
    <row r="292" s="1" customFormat="1" ht="72" spans="1:34">
      <c r="A292" s="11"/>
      <c r="B292" s="16" t="s">
        <v>1181</v>
      </c>
      <c r="C292" s="16" t="s">
        <v>1182</v>
      </c>
      <c r="D292" s="16" t="s">
        <v>238</v>
      </c>
      <c r="E292" s="16" t="s">
        <v>246</v>
      </c>
      <c r="F292" s="14">
        <v>2023</v>
      </c>
      <c r="G292" s="56" t="s">
        <v>238</v>
      </c>
      <c r="H292" s="15" t="s">
        <v>240</v>
      </c>
      <c r="I292" s="15" t="s">
        <v>241</v>
      </c>
      <c r="J292" s="21">
        <v>7</v>
      </c>
      <c r="K292" s="22">
        <f t="shared" si="36"/>
        <v>7</v>
      </c>
      <c r="L292" s="21">
        <v>7</v>
      </c>
      <c r="M292" s="22"/>
      <c r="N292" s="22"/>
      <c r="O292" s="22"/>
      <c r="P292" s="21"/>
      <c r="Q292" s="33">
        <f t="shared" si="37"/>
        <v>0</v>
      </c>
      <c r="R292" s="33"/>
      <c r="S292" s="33"/>
      <c r="T292" s="33"/>
      <c r="U292" s="33"/>
      <c r="V292" s="33"/>
      <c r="W292" s="33"/>
      <c r="X292" s="16" t="s">
        <v>505</v>
      </c>
      <c r="Y292" s="21" t="s">
        <v>50</v>
      </c>
      <c r="Z292" s="16" t="s">
        <v>51</v>
      </c>
      <c r="AA292" s="16" t="s">
        <v>51</v>
      </c>
      <c r="AB292" s="16" t="s">
        <v>51</v>
      </c>
      <c r="AC292" s="16">
        <v>43</v>
      </c>
      <c r="AD292" s="16">
        <v>126</v>
      </c>
      <c r="AE292" s="16">
        <v>154</v>
      </c>
      <c r="AF292" s="16" t="s">
        <v>844</v>
      </c>
      <c r="AG292" s="16" t="s">
        <v>1183</v>
      </c>
      <c r="AH292" s="13"/>
    </row>
    <row r="293" s="1" customFormat="1" ht="132" spans="1:34">
      <c r="A293" s="11"/>
      <c r="B293" s="16" t="s">
        <v>1184</v>
      </c>
      <c r="C293" s="16" t="s">
        <v>1185</v>
      </c>
      <c r="D293" s="16" t="s">
        <v>238</v>
      </c>
      <c r="E293" s="16" t="s">
        <v>239</v>
      </c>
      <c r="F293" s="14">
        <v>2023</v>
      </c>
      <c r="G293" s="56" t="s">
        <v>238</v>
      </c>
      <c r="H293" s="15" t="s">
        <v>240</v>
      </c>
      <c r="I293" s="15" t="s">
        <v>241</v>
      </c>
      <c r="J293" s="21">
        <v>29</v>
      </c>
      <c r="K293" s="22">
        <f t="shared" si="36"/>
        <v>29</v>
      </c>
      <c r="L293" s="21">
        <v>29</v>
      </c>
      <c r="M293" s="22"/>
      <c r="N293" s="22"/>
      <c r="O293" s="22"/>
      <c r="P293" s="21"/>
      <c r="Q293" s="33">
        <f t="shared" si="37"/>
        <v>0</v>
      </c>
      <c r="R293" s="33"/>
      <c r="S293" s="33"/>
      <c r="T293" s="33"/>
      <c r="U293" s="33"/>
      <c r="V293" s="33"/>
      <c r="W293" s="33"/>
      <c r="X293" s="16" t="s">
        <v>505</v>
      </c>
      <c r="Y293" s="21" t="s">
        <v>50</v>
      </c>
      <c r="Z293" s="16" t="s">
        <v>51</v>
      </c>
      <c r="AA293" s="16" t="s">
        <v>51</v>
      </c>
      <c r="AB293" s="16" t="s">
        <v>51</v>
      </c>
      <c r="AC293" s="16">
        <v>161</v>
      </c>
      <c r="AD293" s="16">
        <v>520</v>
      </c>
      <c r="AE293" s="16">
        <v>603</v>
      </c>
      <c r="AF293" s="16" t="s">
        <v>844</v>
      </c>
      <c r="AG293" s="16" t="s">
        <v>1186</v>
      </c>
      <c r="AH293" s="13"/>
    </row>
    <row r="294" s="1" customFormat="1" ht="228" spans="1:34">
      <c r="A294" s="11"/>
      <c r="B294" s="16" t="s">
        <v>1187</v>
      </c>
      <c r="C294" s="16" t="s">
        <v>1188</v>
      </c>
      <c r="D294" s="16" t="s">
        <v>238</v>
      </c>
      <c r="E294" s="16" t="s">
        <v>1189</v>
      </c>
      <c r="F294" s="14">
        <v>2023</v>
      </c>
      <c r="G294" s="56" t="s">
        <v>238</v>
      </c>
      <c r="H294" s="15" t="s">
        <v>240</v>
      </c>
      <c r="I294" s="15" t="s">
        <v>241</v>
      </c>
      <c r="J294" s="21">
        <v>40</v>
      </c>
      <c r="K294" s="22">
        <f t="shared" ref="K294:K311" si="38">L294+M294+N294+O294</f>
        <v>40</v>
      </c>
      <c r="L294" s="21">
        <v>40</v>
      </c>
      <c r="M294" s="22"/>
      <c r="N294" s="22"/>
      <c r="O294" s="22"/>
      <c r="P294" s="21"/>
      <c r="Q294" s="33">
        <f t="shared" ref="Q294:Q311" si="39">J294-L294-M294-N294-O294-P294</f>
        <v>0</v>
      </c>
      <c r="R294" s="33"/>
      <c r="S294" s="33"/>
      <c r="T294" s="33"/>
      <c r="U294" s="33"/>
      <c r="V294" s="33"/>
      <c r="W294" s="33"/>
      <c r="X294" s="16" t="s">
        <v>505</v>
      </c>
      <c r="Y294" s="21" t="s">
        <v>50</v>
      </c>
      <c r="Z294" s="16" t="s">
        <v>51</v>
      </c>
      <c r="AA294" s="16" t="s">
        <v>51</v>
      </c>
      <c r="AB294" s="16" t="s">
        <v>51</v>
      </c>
      <c r="AC294" s="16">
        <v>286</v>
      </c>
      <c r="AD294" s="16">
        <v>714</v>
      </c>
      <c r="AE294" s="16">
        <v>930</v>
      </c>
      <c r="AF294" s="16" t="s">
        <v>844</v>
      </c>
      <c r="AG294" s="16" t="s">
        <v>1190</v>
      </c>
      <c r="AH294" s="13"/>
    </row>
    <row r="295" s="1" customFormat="1" ht="108" spans="1:34">
      <c r="A295" s="11"/>
      <c r="B295" s="16" t="s">
        <v>1191</v>
      </c>
      <c r="C295" s="16" t="s">
        <v>1192</v>
      </c>
      <c r="D295" s="16" t="s">
        <v>238</v>
      </c>
      <c r="E295" s="16" t="s">
        <v>535</v>
      </c>
      <c r="F295" s="14">
        <v>2023</v>
      </c>
      <c r="G295" s="56" t="s">
        <v>238</v>
      </c>
      <c r="H295" s="15" t="s">
        <v>240</v>
      </c>
      <c r="I295" s="15" t="s">
        <v>241</v>
      </c>
      <c r="J295" s="21">
        <v>15</v>
      </c>
      <c r="K295" s="22">
        <f t="shared" si="38"/>
        <v>15</v>
      </c>
      <c r="L295" s="21">
        <v>15</v>
      </c>
      <c r="M295" s="22"/>
      <c r="N295" s="22"/>
      <c r="O295" s="22"/>
      <c r="P295" s="21"/>
      <c r="Q295" s="33">
        <f t="shared" si="39"/>
        <v>0</v>
      </c>
      <c r="R295" s="33"/>
      <c r="S295" s="33"/>
      <c r="T295" s="33"/>
      <c r="U295" s="33"/>
      <c r="V295" s="33"/>
      <c r="W295" s="33"/>
      <c r="X295" s="16" t="s">
        <v>505</v>
      </c>
      <c r="Y295" s="21" t="s">
        <v>50</v>
      </c>
      <c r="Z295" s="16" t="s">
        <v>51</v>
      </c>
      <c r="AA295" s="16" t="s">
        <v>51</v>
      </c>
      <c r="AB295" s="16" t="s">
        <v>51</v>
      </c>
      <c r="AC295" s="16">
        <v>112</v>
      </c>
      <c r="AD295" s="16">
        <v>422</v>
      </c>
      <c r="AE295" s="16">
        <v>518</v>
      </c>
      <c r="AF295" s="16" t="s">
        <v>844</v>
      </c>
      <c r="AG295" s="16" t="s">
        <v>1193</v>
      </c>
      <c r="AH295" s="13"/>
    </row>
    <row r="296" s="1" customFormat="1" ht="72" spans="1:34">
      <c r="A296" s="11"/>
      <c r="B296" s="14" t="s">
        <v>1194</v>
      </c>
      <c r="C296" s="14" t="s">
        <v>1195</v>
      </c>
      <c r="D296" s="40" t="s">
        <v>1196</v>
      </c>
      <c r="E296" s="40" t="s">
        <v>1197</v>
      </c>
      <c r="F296" s="14">
        <v>2023</v>
      </c>
      <c r="G296" s="13" t="s">
        <v>1198</v>
      </c>
      <c r="H296" s="14" t="s">
        <v>1199</v>
      </c>
      <c r="I296" s="13" t="s">
        <v>1200</v>
      </c>
      <c r="J296" s="23">
        <v>560</v>
      </c>
      <c r="K296" s="22">
        <f t="shared" si="38"/>
        <v>560</v>
      </c>
      <c r="L296" s="23">
        <v>560</v>
      </c>
      <c r="M296" s="22"/>
      <c r="N296" s="22"/>
      <c r="O296" s="22"/>
      <c r="P296" s="23"/>
      <c r="Q296" s="33">
        <f t="shared" si="39"/>
        <v>0</v>
      </c>
      <c r="R296" s="33"/>
      <c r="S296" s="33"/>
      <c r="T296" s="33"/>
      <c r="U296" s="33"/>
      <c r="V296" s="33"/>
      <c r="W296" s="33"/>
      <c r="X296" s="16" t="s">
        <v>505</v>
      </c>
      <c r="Y296" s="40" t="s">
        <v>50</v>
      </c>
      <c r="Z296" s="40" t="s">
        <v>51</v>
      </c>
      <c r="AA296" s="40" t="s">
        <v>51</v>
      </c>
      <c r="AB296" s="40" t="s">
        <v>51</v>
      </c>
      <c r="AC296" s="40">
        <v>10680</v>
      </c>
      <c r="AD296" s="40">
        <v>29980</v>
      </c>
      <c r="AE296" s="40">
        <v>56000</v>
      </c>
      <c r="AF296" s="16" t="s">
        <v>844</v>
      </c>
      <c r="AG296" s="16" t="s">
        <v>1201</v>
      </c>
      <c r="AH296" s="13"/>
    </row>
    <row r="297" s="1" customFormat="1" ht="84" spans="1:34">
      <c r="A297" s="11"/>
      <c r="B297" s="15" t="s">
        <v>1202</v>
      </c>
      <c r="C297" s="15" t="s">
        <v>1203</v>
      </c>
      <c r="D297" s="15" t="s">
        <v>56</v>
      </c>
      <c r="E297" s="15" t="s">
        <v>1204</v>
      </c>
      <c r="F297" s="14">
        <v>2023</v>
      </c>
      <c r="G297" s="14" t="s">
        <v>56</v>
      </c>
      <c r="H297" s="14" t="s">
        <v>58</v>
      </c>
      <c r="I297" s="15" t="s">
        <v>59</v>
      </c>
      <c r="J297" s="21">
        <v>14.28</v>
      </c>
      <c r="K297" s="22">
        <f t="shared" si="38"/>
        <v>14.28</v>
      </c>
      <c r="L297" s="21">
        <v>14.28</v>
      </c>
      <c r="M297" s="22"/>
      <c r="N297" s="22"/>
      <c r="O297" s="22"/>
      <c r="P297" s="21"/>
      <c r="Q297" s="33">
        <f t="shared" si="39"/>
        <v>0</v>
      </c>
      <c r="R297" s="33"/>
      <c r="S297" s="33"/>
      <c r="T297" s="33"/>
      <c r="U297" s="33"/>
      <c r="V297" s="33"/>
      <c r="W297" s="33"/>
      <c r="X297" s="16" t="s">
        <v>505</v>
      </c>
      <c r="Y297" s="16" t="s">
        <v>50</v>
      </c>
      <c r="Z297" s="16" t="s">
        <v>51</v>
      </c>
      <c r="AA297" s="16" t="s">
        <v>51</v>
      </c>
      <c r="AB297" s="16" t="s">
        <v>51</v>
      </c>
      <c r="AC297" s="15">
        <v>91</v>
      </c>
      <c r="AD297" s="15">
        <v>252</v>
      </c>
      <c r="AE297" s="15">
        <v>863</v>
      </c>
      <c r="AF297" s="16" t="s">
        <v>844</v>
      </c>
      <c r="AG297" s="16" t="s">
        <v>1205</v>
      </c>
      <c r="AH297" s="13"/>
    </row>
    <row r="298" s="1" customFormat="1" ht="72" spans="1:34">
      <c r="A298" s="11"/>
      <c r="B298" s="15" t="s">
        <v>1206</v>
      </c>
      <c r="C298" s="15" t="s">
        <v>1207</v>
      </c>
      <c r="D298" s="15" t="s">
        <v>74</v>
      </c>
      <c r="E298" s="15" t="s">
        <v>1208</v>
      </c>
      <c r="F298" s="14">
        <v>2023</v>
      </c>
      <c r="G298" s="14" t="s">
        <v>74</v>
      </c>
      <c r="H298" s="15" t="s">
        <v>76</v>
      </c>
      <c r="I298" s="15" t="s">
        <v>77</v>
      </c>
      <c r="J298" s="21">
        <v>9.52</v>
      </c>
      <c r="K298" s="22">
        <f t="shared" si="38"/>
        <v>9.52</v>
      </c>
      <c r="L298" s="21">
        <v>9.52</v>
      </c>
      <c r="M298" s="22"/>
      <c r="N298" s="22"/>
      <c r="O298" s="22"/>
      <c r="P298" s="21"/>
      <c r="Q298" s="33">
        <f t="shared" si="39"/>
        <v>0</v>
      </c>
      <c r="R298" s="33"/>
      <c r="S298" s="33"/>
      <c r="T298" s="33"/>
      <c r="U298" s="33"/>
      <c r="V298" s="33"/>
      <c r="W298" s="33"/>
      <c r="X298" s="16" t="s">
        <v>505</v>
      </c>
      <c r="Y298" s="16" t="s">
        <v>50</v>
      </c>
      <c r="Z298" s="16" t="s">
        <v>51</v>
      </c>
      <c r="AA298" s="16" t="s">
        <v>51</v>
      </c>
      <c r="AB298" s="16" t="s">
        <v>51</v>
      </c>
      <c r="AC298" s="15">
        <v>255</v>
      </c>
      <c r="AD298" s="15">
        <v>868</v>
      </c>
      <c r="AE298" s="15">
        <v>3845</v>
      </c>
      <c r="AF298" s="16" t="s">
        <v>844</v>
      </c>
      <c r="AG298" s="16" t="s">
        <v>1209</v>
      </c>
      <c r="AH298" s="13"/>
    </row>
    <row r="299" s="1" customFormat="1" ht="84" spans="1:34">
      <c r="A299" s="11"/>
      <c r="B299" s="15" t="s">
        <v>1210</v>
      </c>
      <c r="C299" s="15" t="s">
        <v>1211</v>
      </c>
      <c r="D299" s="15" t="s">
        <v>202</v>
      </c>
      <c r="E299" s="15" t="s">
        <v>1212</v>
      </c>
      <c r="F299" s="14">
        <v>2023</v>
      </c>
      <c r="G299" s="57" t="s">
        <v>202</v>
      </c>
      <c r="H299" s="15" t="s">
        <v>204</v>
      </c>
      <c r="I299" s="15" t="s">
        <v>205</v>
      </c>
      <c r="J299" s="21">
        <v>9.82</v>
      </c>
      <c r="K299" s="22">
        <f t="shared" si="38"/>
        <v>9.82</v>
      </c>
      <c r="L299" s="21">
        <v>9.82</v>
      </c>
      <c r="M299" s="22"/>
      <c r="N299" s="22"/>
      <c r="O299" s="22"/>
      <c r="P299" s="21"/>
      <c r="Q299" s="33">
        <f t="shared" si="39"/>
        <v>0</v>
      </c>
      <c r="R299" s="33"/>
      <c r="S299" s="33"/>
      <c r="T299" s="33"/>
      <c r="U299" s="33"/>
      <c r="V299" s="33"/>
      <c r="W299" s="33"/>
      <c r="X299" s="16" t="s">
        <v>505</v>
      </c>
      <c r="Y299" s="16" t="s">
        <v>50</v>
      </c>
      <c r="Z299" s="16" t="s">
        <v>51</v>
      </c>
      <c r="AA299" s="16" t="s">
        <v>51</v>
      </c>
      <c r="AB299" s="16" t="s">
        <v>51</v>
      </c>
      <c r="AC299" s="15">
        <v>158</v>
      </c>
      <c r="AD299" s="15">
        <v>436</v>
      </c>
      <c r="AE299" s="15">
        <v>623</v>
      </c>
      <c r="AF299" s="16" t="s">
        <v>844</v>
      </c>
      <c r="AG299" s="16" t="s">
        <v>1213</v>
      </c>
      <c r="AH299" s="13"/>
    </row>
    <row r="300" s="1" customFormat="1" ht="72" spans="1:34">
      <c r="A300" s="11"/>
      <c r="B300" s="15" t="s">
        <v>1214</v>
      </c>
      <c r="C300" s="15" t="s">
        <v>1215</v>
      </c>
      <c r="D300" s="15" t="s">
        <v>90</v>
      </c>
      <c r="E300" s="15" t="s">
        <v>1125</v>
      </c>
      <c r="F300" s="14">
        <v>2023</v>
      </c>
      <c r="G300" s="57" t="s">
        <v>90</v>
      </c>
      <c r="H300" s="15" t="s">
        <v>92</v>
      </c>
      <c r="I300" s="15" t="s">
        <v>93</v>
      </c>
      <c r="J300" s="21">
        <v>6.84</v>
      </c>
      <c r="K300" s="22">
        <f t="shared" si="38"/>
        <v>6.84</v>
      </c>
      <c r="L300" s="21">
        <v>6.84</v>
      </c>
      <c r="M300" s="22"/>
      <c r="N300" s="22"/>
      <c r="O300" s="22"/>
      <c r="P300" s="21"/>
      <c r="Q300" s="33">
        <f t="shared" si="39"/>
        <v>0</v>
      </c>
      <c r="R300" s="33"/>
      <c r="S300" s="33"/>
      <c r="T300" s="33"/>
      <c r="U300" s="33"/>
      <c r="V300" s="33"/>
      <c r="W300" s="33"/>
      <c r="X300" s="16" t="s">
        <v>505</v>
      </c>
      <c r="Y300" s="40" t="s">
        <v>51</v>
      </c>
      <c r="Z300" s="40" t="s">
        <v>51</v>
      </c>
      <c r="AA300" s="40" t="s">
        <v>51</v>
      </c>
      <c r="AB300" s="40" t="s">
        <v>51</v>
      </c>
      <c r="AC300" s="15">
        <v>236</v>
      </c>
      <c r="AD300" s="15">
        <v>782</v>
      </c>
      <c r="AE300" s="15">
        <v>3400</v>
      </c>
      <c r="AF300" s="16" t="s">
        <v>844</v>
      </c>
      <c r="AG300" s="16" t="s">
        <v>1216</v>
      </c>
      <c r="AH300" s="13"/>
    </row>
    <row r="301" s="1" customFormat="1" ht="72" spans="1:34">
      <c r="A301" s="11"/>
      <c r="B301" s="15" t="s">
        <v>1217</v>
      </c>
      <c r="C301" s="15" t="s">
        <v>1218</v>
      </c>
      <c r="D301" s="15" t="s">
        <v>45</v>
      </c>
      <c r="E301" s="15" t="s">
        <v>1219</v>
      </c>
      <c r="F301" s="14">
        <v>2023</v>
      </c>
      <c r="G301" s="57" t="s">
        <v>45</v>
      </c>
      <c r="H301" s="14" t="s">
        <v>102</v>
      </c>
      <c r="I301" s="15" t="s">
        <v>103</v>
      </c>
      <c r="J301" s="21">
        <v>7.63</v>
      </c>
      <c r="K301" s="22">
        <f t="shared" si="38"/>
        <v>7.63</v>
      </c>
      <c r="L301" s="21">
        <v>7.63</v>
      </c>
      <c r="M301" s="22"/>
      <c r="N301" s="22"/>
      <c r="O301" s="22"/>
      <c r="P301" s="21"/>
      <c r="Q301" s="33">
        <f t="shared" si="39"/>
        <v>0</v>
      </c>
      <c r="R301" s="33"/>
      <c r="S301" s="33"/>
      <c r="T301" s="33"/>
      <c r="U301" s="33"/>
      <c r="V301" s="33"/>
      <c r="W301" s="33"/>
      <c r="X301" s="16" t="s">
        <v>505</v>
      </c>
      <c r="Y301" s="40" t="s">
        <v>50</v>
      </c>
      <c r="Z301" s="40" t="s">
        <v>51</v>
      </c>
      <c r="AA301" s="40" t="s">
        <v>51</v>
      </c>
      <c r="AB301" s="40" t="s">
        <v>51</v>
      </c>
      <c r="AC301" s="15">
        <v>35</v>
      </c>
      <c r="AD301" s="15">
        <v>108</v>
      </c>
      <c r="AE301" s="15">
        <v>251</v>
      </c>
      <c r="AF301" s="16" t="s">
        <v>844</v>
      </c>
      <c r="AG301" s="16" t="s">
        <v>1220</v>
      </c>
      <c r="AH301" s="13"/>
    </row>
    <row r="302" s="1" customFormat="1" ht="72" spans="1:34">
      <c r="A302" s="11"/>
      <c r="B302" s="15" t="s">
        <v>1221</v>
      </c>
      <c r="C302" s="15" t="s">
        <v>1222</v>
      </c>
      <c r="D302" s="15" t="s">
        <v>108</v>
      </c>
      <c r="E302" s="15" t="s">
        <v>1223</v>
      </c>
      <c r="F302" s="14">
        <v>2023</v>
      </c>
      <c r="G302" s="57" t="s">
        <v>108</v>
      </c>
      <c r="H302" s="15" t="s">
        <v>110</v>
      </c>
      <c r="I302" s="15" t="s">
        <v>111</v>
      </c>
      <c r="J302" s="21">
        <v>0.36</v>
      </c>
      <c r="K302" s="22">
        <f t="shared" si="38"/>
        <v>0.36</v>
      </c>
      <c r="L302" s="21">
        <v>0.36</v>
      </c>
      <c r="M302" s="22"/>
      <c r="N302" s="22"/>
      <c r="O302" s="22"/>
      <c r="P302" s="21"/>
      <c r="Q302" s="33">
        <f t="shared" si="39"/>
        <v>0</v>
      </c>
      <c r="R302" s="33"/>
      <c r="S302" s="33"/>
      <c r="T302" s="33"/>
      <c r="U302" s="33"/>
      <c r="V302" s="33"/>
      <c r="W302" s="33"/>
      <c r="X302" s="16" t="s">
        <v>505</v>
      </c>
      <c r="Y302" s="40" t="s">
        <v>50</v>
      </c>
      <c r="Z302" s="40" t="s">
        <v>51</v>
      </c>
      <c r="AA302" s="40" t="s">
        <v>51</v>
      </c>
      <c r="AB302" s="40" t="s">
        <v>51</v>
      </c>
      <c r="AC302" s="15">
        <v>12</v>
      </c>
      <c r="AD302" s="15">
        <v>37</v>
      </c>
      <c r="AE302" s="15">
        <v>110</v>
      </c>
      <c r="AF302" s="16" t="s">
        <v>844</v>
      </c>
      <c r="AG302" s="16" t="s">
        <v>1224</v>
      </c>
      <c r="AH302" s="13"/>
    </row>
    <row r="303" s="1" customFormat="1" ht="144" spans="1:34">
      <c r="A303" s="11"/>
      <c r="B303" s="15" t="s">
        <v>1225</v>
      </c>
      <c r="C303" s="15" t="s">
        <v>1226</v>
      </c>
      <c r="D303" s="15" t="s">
        <v>135</v>
      </c>
      <c r="E303" s="15" t="s">
        <v>1227</v>
      </c>
      <c r="F303" s="14">
        <v>2023</v>
      </c>
      <c r="G303" s="57" t="s">
        <v>135</v>
      </c>
      <c r="H303" s="15" t="s">
        <v>137</v>
      </c>
      <c r="I303" s="15" t="s">
        <v>138</v>
      </c>
      <c r="J303" s="21">
        <v>107.42</v>
      </c>
      <c r="K303" s="22">
        <f t="shared" si="38"/>
        <v>107.42</v>
      </c>
      <c r="L303" s="21">
        <v>107.42</v>
      </c>
      <c r="M303" s="22"/>
      <c r="N303" s="22"/>
      <c r="O303" s="22"/>
      <c r="P303" s="21"/>
      <c r="Q303" s="33">
        <f t="shared" si="39"/>
        <v>0</v>
      </c>
      <c r="R303" s="33"/>
      <c r="S303" s="33"/>
      <c r="T303" s="33"/>
      <c r="U303" s="33"/>
      <c r="V303" s="33"/>
      <c r="W303" s="33"/>
      <c r="X303" s="16" t="s">
        <v>505</v>
      </c>
      <c r="Y303" s="16" t="s">
        <v>51</v>
      </c>
      <c r="Z303" s="40" t="s">
        <v>51</v>
      </c>
      <c r="AA303" s="40" t="s">
        <v>51</v>
      </c>
      <c r="AB303" s="40" t="s">
        <v>51</v>
      </c>
      <c r="AC303" s="53">
        <v>408</v>
      </c>
      <c r="AD303" s="53">
        <v>1381</v>
      </c>
      <c r="AE303" s="53">
        <v>4820</v>
      </c>
      <c r="AF303" s="16" t="s">
        <v>844</v>
      </c>
      <c r="AG303" s="16" t="s">
        <v>1228</v>
      </c>
      <c r="AH303" s="13"/>
    </row>
    <row r="304" s="1" customFormat="1" ht="72" spans="1:34">
      <c r="A304" s="11"/>
      <c r="B304" s="15" t="s">
        <v>1229</v>
      </c>
      <c r="C304" s="15" t="s">
        <v>1230</v>
      </c>
      <c r="D304" s="15" t="s">
        <v>152</v>
      </c>
      <c r="E304" s="15" t="s">
        <v>1231</v>
      </c>
      <c r="F304" s="14">
        <v>2023</v>
      </c>
      <c r="G304" s="57" t="s">
        <v>152</v>
      </c>
      <c r="H304" s="14" t="s">
        <v>154</v>
      </c>
      <c r="I304" s="15" t="s">
        <v>155</v>
      </c>
      <c r="J304" s="21">
        <v>6</v>
      </c>
      <c r="K304" s="22">
        <f t="shared" si="38"/>
        <v>6</v>
      </c>
      <c r="L304" s="21">
        <v>6</v>
      </c>
      <c r="M304" s="22"/>
      <c r="N304" s="22"/>
      <c r="O304" s="22"/>
      <c r="P304" s="21"/>
      <c r="Q304" s="33">
        <f t="shared" si="39"/>
        <v>0</v>
      </c>
      <c r="R304" s="33"/>
      <c r="S304" s="33"/>
      <c r="T304" s="33"/>
      <c r="U304" s="33"/>
      <c r="V304" s="33"/>
      <c r="W304" s="33"/>
      <c r="X304" s="16" t="s">
        <v>505</v>
      </c>
      <c r="Y304" s="40" t="s">
        <v>50</v>
      </c>
      <c r="Z304" s="40" t="s">
        <v>51</v>
      </c>
      <c r="AA304" s="40" t="s">
        <v>51</v>
      </c>
      <c r="AB304" s="40" t="s">
        <v>51</v>
      </c>
      <c r="AC304" s="15">
        <v>44</v>
      </c>
      <c r="AD304" s="15">
        <v>175</v>
      </c>
      <c r="AE304" s="15">
        <v>125</v>
      </c>
      <c r="AF304" s="16" t="s">
        <v>844</v>
      </c>
      <c r="AG304" s="16" t="s">
        <v>1232</v>
      </c>
      <c r="AH304" s="13"/>
    </row>
    <row r="305" s="1" customFormat="1" ht="72" spans="1:34">
      <c r="A305" s="11"/>
      <c r="B305" s="15" t="s">
        <v>1233</v>
      </c>
      <c r="C305" s="15" t="s">
        <v>1234</v>
      </c>
      <c r="D305" s="15" t="s">
        <v>173</v>
      </c>
      <c r="E305" s="15" t="s">
        <v>1235</v>
      </c>
      <c r="F305" s="14">
        <v>2023</v>
      </c>
      <c r="G305" s="57" t="s">
        <v>173</v>
      </c>
      <c r="H305" s="15" t="s">
        <v>175</v>
      </c>
      <c r="I305" s="15" t="s">
        <v>176</v>
      </c>
      <c r="J305" s="21">
        <v>6.69</v>
      </c>
      <c r="K305" s="22">
        <f t="shared" si="38"/>
        <v>6.69</v>
      </c>
      <c r="L305" s="21">
        <v>6.69</v>
      </c>
      <c r="M305" s="22"/>
      <c r="N305" s="22"/>
      <c r="O305" s="22"/>
      <c r="P305" s="21"/>
      <c r="Q305" s="33">
        <f t="shared" si="39"/>
        <v>0</v>
      </c>
      <c r="R305" s="33"/>
      <c r="S305" s="33"/>
      <c r="T305" s="33"/>
      <c r="U305" s="33"/>
      <c r="V305" s="33"/>
      <c r="W305" s="33"/>
      <c r="X305" s="16" t="s">
        <v>505</v>
      </c>
      <c r="Y305" s="40" t="s">
        <v>50</v>
      </c>
      <c r="Z305" s="40" t="s">
        <v>51</v>
      </c>
      <c r="AA305" s="40" t="s">
        <v>51</v>
      </c>
      <c r="AB305" s="40" t="s">
        <v>51</v>
      </c>
      <c r="AC305" s="15">
        <v>11</v>
      </c>
      <c r="AD305" s="15">
        <v>35</v>
      </c>
      <c r="AE305" s="15">
        <v>104</v>
      </c>
      <c r="AF305" s="16" t="s">
        <v>844</v>
      </c>
      <c r="AG305" s="16" t="s">
        <v>1236</v>
      </c>
      <c r="AH305" s="13"/>
    </row>
    <row r="306" s="1" customFormat="1" ht="72" spans="1:34">
      <c r="A306" s="11"/>
      <c r="B306" s="15" t="s">
        <v>1237</v>
      </c>
      <c r="C306" s="15" t="s">
        <v>1238</v>
      </c>
      <c r="D306" s="15" t="s">
        <v>190</v>
      </c>
      <c r="E306" s="15" t="s">
        <v>1239</v>
      </c>
      <c r="F306" s="14">
        <v>2023</v>
      </c>
      <c r="G306" s="57" t="s">
        <v>190</v>
      </c>
      <c r="H306" s="14" t="s">
        <v>192</v>
      </c>
      <c r="I306" s="15" t="s">
        <v>193</v>
      </c>
      <c r="J306" s="21">
        <v>12.67</v>
      </c>
      <c r="K306" s="22">
        <f t="shared" si="38"/>
        <v>12.67</v>
      </c>
      <c r="L306" s="21">
        <v>12.67</v>
      </c>
      <c r="M306" s="22"/>
      <c r="N306" s="22"/>
      <c r="O306" s="22"/>
      <c r="P306" s="21"/>
      <c r="Q306" s="33">
        <f t="shared" si="39"/>
        <v>0</v>
      </c>
      <c r="R306" s="33"/>
      <c r="S306" s="33"/>
      <c r="T306" s="33"/>
      <c r="U306" s="33"/>
      <c r="V306" s="33"/>
      <c r="W306" s="33"/>
      <c r="X306" s="16" t="s">
        <v>505</v>
      </c>
      <c r="Y306" s="40" t="s">
        <v>50</v>
      </c>
      <c r="Z306" s="40" t="s">
        <v>51</v>
      </c>
      <c r="AA306" s="40" t="s">
        <v>51</v>
      </c>
      <c r="AB306" s="40" t="s">
        <v>51</v>
      </c>
      <c r="AC306" s="15">
        <v>308</v>
      </c>
      <c r="AD306" s="15">
        <v>1029</v>
      </c>
      <c r="AE306" s="15">
        <v>4665</v>
      </c>
      <c r="AF306" s="16" t="s">
        <v>844</v>
      </c>
      <c r="AG306" s="16" t="s">
        <v>1240</v>
      </c>
      <c r="AH306" s="13"/>
    </row>
    <row r="307" s="1" customFormat="1" ht="72" spans="1:34">
      <c r="A307" s="11"/>
      <c r="B307" s="15" t="s">
        <v>1241</v>
      </c>
      <c r="C307" s="15" t="s">
        <v>1242</v>
      </c>
      <c r="D307" s="15" t="s">
        <v>238</v>
      </c>
      <c r="E307" s="15" t="s">
        <v>255</v>
      </c>
      <c r="F307" s="14">
        <v>2023</v>
      </c>
      <c r="G307" s="57" t="s">
        <v>238</v>
      </c>
      <c r="H307" s="15" t="s">
        <v>240</v>
      </c>
      <c r="I307" s="15" t="s">
        <v>241</v>
      </c>
      <c r="J307" s="21">
        <v>4.95</v>
      </c>
      <c r="K307" s="22">
        <f t="shared" si="38"/>
        <v>4.95</v>
      </c>
      <c r="L307" s="21">
        <v>4.95</v>
      </c>
      <c r="M307" s="22"/>
      <c r="N307" s="22"/>
      <c r="O307" s="22"/>
      <c r="P307" s="21"/>
      <c r="Q307" s="33">
        <f t="shared" si="39"/>
        <v>0</v>
      </c>
      <c r="R307" s="33"/>
      <c r="S307" s="33"/>
      <c r="T307" s="33"/>
      <c r="U307" s="33"/>
      <c r="V307" s="33"/>
      <c r="W307" s="33"/>
      <c r="X307" s="16" t="s">
        <v>505</v>
      </c>
      <c r="Y307" s="21" t="s">
        <v>50</v>
      </c>
      <c r="Z307" s="40" t="s">
        <v>51</v>
      </c>
      <c r="AA307" s="40" t="s">
        <v>51</v>
      </c>
      <c r="AB307" s="40" t="s">
        <v>51</v>
      </c>
      <c r="AC307" s="15">
        <v>5</v>
      </c>
      <c r="AD307" s="15">
        <v>16</v>
      </c>
      <c r="AE307" s="15">
        <v>42</v>
      </c>
      <c r="AF307" s="16" t="s">
        <v>844</v>
      </c>
      <c r="AG307" s="16" t="s">
        <v>1243</v>
      </c>
      <c r="AH307" s="13"/>
    </row>
    <row r="308" s="1" customFormat="1" ht="72" spans="1:34">
      <c r="A308" s="11"/>
      <c r="B308" s="15" t="s">
        <v>1244</v>
      </c>
      <c r="C308" s="15" t="s">
        <v>1245</v>
      </c>
      <c r="D308" s="15" t="s">
        <v>260</v>
      </c>
      <c r="E308" s="15" t="s">
        <v>1246</v>
      </c>
      <c r="F308" s="14">
        <v>2023</v>
      </c>
      <c r="G308" s="57" t="s">
        <v>260</v>
      </c>
      <c r="H308" s="15" t="s">
        <v>262</v>
      </c>
      <c r="I308" s="15" t="s">
        <v>263</v>
      </c>
      <c r="J308" s="21">
        <v>6.37</v>
      </c>
      <c r="K308" s="22">
        <f t="shared" si="38"/>
        <v>6.37</v>
      </c>
      <c r="L308" s="21">
        <v>6.37</v>
      </c>
      <c r="M308" s="22"/>
      <c r="N308" s="22"/>
      <c r="O308" s="22"/>
      <c r="P308" s="21"/>
      <c r="Q308" s="33">
        <f t="shared" si="39"/>
        <v>0</v>
      </c>
      <c r="R308" s="33"/>
      <c r="S308" s="33"/>
      <c r="T308" s="33"/>
      <c r="U308" s="33"/>
      <c r="V308" s="33"/>
      <c r="W308" s="33"/>
      <c r="X308" s="16" t="s">
        <v>505</v>
      </c>
      <c r="Y308" s="21" t="s">
        <v>50</v>
      </c>
      <c r="Z308" s="40" t="s">
        <v>51</v>
      </c>
      <c r="AA308" s="40" t="s">
        <v>51</v>
      </c>
      <c r="AB308" s="40" t="s">
        <v>51</v>
      </c>
      <c r="AC308" s="15">
        <v>24</v>
      </c>
      <c r="AD308" s="15">
        <v>100</v>
      </c>
      <c r="AE308" s="15">
        <v>256</v>
      </c>
      <c r="AF308" s="16" t="s">
        <v>844</v>
      </c>
      <c r="AG308" s="16" t="s">
        <v>1247</v>
      </c>
      <c r="AH308" s="13"/>
    </row>
    <row r="309" s="1" customFormat="1" ht="72" spans="1:34">
      <c r="A309" s="11"/>
      <c r="B309" s="15" t="s">
        <v>1248</v>
      </c>
      <c r="C309" s="15" t="s">
        <v>1249</v>
      </c>
      <c r="D309" s="15" t="s">
        <v>281</v>
      </c>
      <c r="E309" s="15" t="s">
        <v>1250</v>
      </c>
      <c r="F309" s="14">
        <v>2023</v>
      </c>
      <c r="G309" s="57" t="s">
        <v>281</v>
      </c>
      <c r="H309" s="14" t="s">
        <v>283</v>
      </c>
      <c r="I309" s="15" t="s">
        <v>284</v>
      </c>
      <c r="J309" s="21">
        <v>22</v>
      </c>
      <c r="K309" s="22">
        <f t="shared" si="38"/>
        <v>22</v>
      </c>
      <c r="L309" s="21">
        <v>22</v>
      </c>
      <c r="M309" s="22"/>
      <c r="N309" s="22"/>
      <c r="O309" s="22"/>
      <c r="P309" s="21"/>
      <c r="Q309" s="33">
        <f t="shared" si="39"/>
        <v>0</v>
      </c>
      <c r="R309" s="33"/>
      <c r="S309" s="33"/>
      <c r="T309" s="33"/>
      <c r="U309" s="33"/>
      <c r="V309" s="33"/>
      <c r="W309" s="33"/>
      <c r="X309" s="16" t="s">
        <v>505</v>
      </c>
      <c r="Y309" s="21" t="s">
        <v>51</v>
      </c>
      <c r="Z309" s="40" t="s">
        <v>51</v>
      </c>
      <c r="AA309" s="40" t="s">
        <v>51</v>
      </c>
      <c r="AB309" s="40" t="s">
        <v>51</v>
      </c>
      <c r="AC309" s="15">
        <v>491</v>
      </c>
      <c r="AD309" s="15">
        <v>1794</v>
      </c>
      <c r="AE309" s="15">
        <v>4888</v>
      </c>
      <c r="AF309" s="16" t="s">
        <v>844</v>
      </c>
      <c r="AG309" s="16" t="s">
        <v>1251</v>
      </c>
      <c r="AH309" s="13"/>
    </row>
    <row r="310" s="1" customFormat="1" ht="72" spans="1:34">
      <c r="A310" s="11"/>
      <c r="B310" s="15" t="s">
        <v>1252</v>
      </c>
      <c r="C310" s="15" t="s">
        <v>1253</v>
      </c>
      <c r="D310" s="15" t="s">
        <v>297</v>
      </c>
      <c r="E310" s="15" t="s">
        <v>1254</v>
      </c>
      <c r="F310" s="14">
        <v>2023</v>
      </c>
      <c r="G310" s="57" t="s">
        <v>297</v>
      </c>
      <c r="H310" s="15" t="s">
        <v>299</v>
      </c>
      <c r="I310" s="15" t="s">
        <v>300</v>
      </c>
      <c r="J310" s="21">
        <v>9</v>
      </c>
      <c r="K310" s="22">
        <f t="shared" si="38"/>
        <v>9</v>
      </c>
      <c r="L310" s="21">
        <v>9</v>
      </c>
      <c r="M310" s="22"/>
      <c r="N310" s="22"/>
      <c r="O310" s="22"/>
      <c r="P310" s="21"/>
      <c r="Q310" s="33">
        <f t="shared" si="39"/>
        <v>0</v>
      </c>
      <c r="R310" s="33"/>
      <c r="S310" s="33"/>
      <c r="T310" s="33"/>
      <c r="U310" s="33"/>
      <c r="V310" s="33"/>
      <c r="W310" s="33"/>
      <c r="X310" s="16" t="s">
        <v>505</v>
      </c>
      <c r="Y310" s="40" t="s">
        <v>50</v>
      </c>
      <c r="Z310" s="40" t="s">
        <v>51</v>
      </c>
      <c r="AA310" s="40" t="s">
        <v>51</v>
      </c>
      <c r="AB310" s="40" t="s">
        <v>51</v>
      </c>
      <c r="AC310" s="15">
        <v>0</v>
      </c>
      <c r="AD310" s="15">
        <v>0</v>
      </c>
      <c r="AE310" s="15">
        <v>62</v>
      </c>
      <c r="AF310" s="16" t="s">
        <v>844</v>
      </c>
      <c r="AG310" s="16" t="s">
        <v>1255</v>
      </c>
      <c r="AH310" s="13"/>
    </row>
    <row r="311" s="1" customFormat="1" ht="120" spans="1:34">
      <c r="A311" s="11"/>
      <c r="B311" s="15" t="s">
        <v>1256</v>
      </c>
      <c r="C311" s="15" t="s">
        <v>1257</v>
      </c>
      <c r="D311" s="15" t="s">
        <v>314</v>
      </c>
      <c r="E311" s="15" t="s">
        <v>1258</v>
      </c>
      <c r="F311" s="14">
        <v>2023</v>
      </c>
      <c r="G311" s="57" t="s">
        <v>314</v>
      </c>
      <c r="H311" s="14" t="s">
        <v>316</v>
      </c>
      <c r="I311" s="15" t="s">
        <v>317</v>
      </c>
      <c r="J311" s="21">
        <v>27.33</v>
      </c>
      <c r="K311" s="22">
        <f t="shared" si="38"/>
        <v>27.33</v>
      </c>
      <c r="L311" s="21">
        <v>27.33</v>
      </c>
      <c r="M311" s="22"/>
      <c r="N311" s="22"/>
      <c r="O311" s="22"/>
      <c r="P311" s="21"/>
      <c r="Q311" s="33">
        <f t="shared" si="39"/>
        <v>0</v>
      </c>
      <c r="R311" s="33"/>
      <c r="S311" s="33"/>
      <c r="T311" s="33"/>
      <c r="U311" s="33"/>
      <c r="V311" s="33"/>
      <c r="W311" s="33"/>
      <c r="X311" s="16" t="s">
        <v>505</v>
      </c>
      <c r="Y311" s="40" t="s">
        <v>50</v>
      </c>
      <c r="Z311" s="40" t="s">
        <v>51</v>
      </c>
      <c r="AA311" s="40" t="s">
        <v>51</v>
      </c>
      <c r="AB311" s="40" t="s">
        <v>51</v>
      </c>
      <c r="AC311" s="15">
        <v>49</v>
      </c>
      <c r="AD311" s="15">
        <v>157</v>
      </c>
      <c r="AE311" s="15">
        <v>330</v>
      </c>
      <c r="AF311" s="16" t="s">
        <v>844</v>
      </c>
      <c r="AG311" s="16" t="s">
        <v>1259</v>
      </c>
      <c r="AH311" s="13"/>
    </row>
    <row r="312" s="1" customFormat="1" ht="32" customHeight="1" spans="1:34">
      <c r="A312" s="11" t="s">
        <v>1260</v>
      </c>
      <c r="B312" s="11">
        <v>49</v>
      </c>
      <c r="C312" s="11"/>
      <c r="D312" s="11"/>
      <c r="E312" s="11"/>
      <c r="F312" s="41"/>
      <c r="G312" s="41"/>
      <c r="H312" s="11"/>
      <c r="I312" s="12"/>
      <c r="J312" s="9">
        <f>SUM(J313:J361)</f>
        <v>10140</v>
      </c>
      <c r="K312" s="9">
        <f t="shared" ref="K312:P312" si="40">SUM(K313:K361)</f>
        <v>7357</v>
      </c>
      <c r="L312" s="9">
        <f t="shared" si="40"/>
        <v>6688</v>
      </c>
      <c r="M312" s="9">
        <f t="shared" si="40"/>
        <v>0</v>
      </c>
      <c r="N312" s="9">
        <f t="shared" si="40"/>
        <v>669</v>
      </c>
      <c r="O312" s="9">
        <f t="shared" si="40"/>
        <v>0</v>
      </c>
      <c r="P312" s="9">
        <f t="shared" si="40"/>
        <v>2783</v>
      </c>
      <c r="Q312" s="45"/>
      <c r="R312" s="45"/>
      <c r="S312" s="45"/>
      <c r="T312" s="45"/>
      <c r="U312" s="45"/>
      <c r="V312" s="45"/>
      <c r="W312" s="45"/>
      <c r="X312" s="9"/>
      <c r="Y312" s="9"/>
      <c r="Z312" s="9"/>
      <c r="AA312" s="9"/>
      <c r="AB312" s="9"/>
      <c r="AC312" s="52"/>
      <c r="AD312" s="52"/>
      <c r="AE312" s="52"/>
      <c r="AF312" s="52"/>
      <c r="AG312" s="52"/>
      <c r="AH312" s="60"/>
    </row>
    <row r="313" s="1" customFormat="1" ht="36" spans="1:34">
      <c r="A313" s="11"/>
      <c r="B313" s="58" t="s">
        <v>1261</v>
      </c>
      <c r="C313" s="14" t="s">
        <v>1262</v>
      </c>
      <c r="D313" s="14" t="s">
        <v>314</v>
      </c>
      <c r="E313" s="15" t="s">
        <v>1263</v>
      </c>
      <c r="F313" s="14">
        <v>2023</v>
      </c>
      <c r="G313" s="14" t="s">
        <v>502</v>
      </c>
      <c r="H313" s="14" t="s">
        <v>503</v>
      </c>
      <c r="I313" s="14" t="s">
        <v>504</v>
      </c>
      <c r="J313" s="21">
        <v>40</v>
      </c>
      <c r="K313" s="22">
        <f t="shared" ref="K313:K360" si="41">L313+M313+N313+O313</f>
        <v>40</v>
      </c>
      <c r="L313" s="21">
        <v>40</v>
      </c>
      <c r="M313" s="22"/>
      <c r="N313" s="22"/>
      <c r="O313" s="22"/>
      <c r="P313" s="21"/>
      <c r="Q313" s="33">
        <f t="shared" ref="Q313:Q360" si="42">J313-L313-M313-N313-O313-P313</f>
        <v>0</v>
      </c>
      <c r="R313" s="33"/>
      <c r="S313" s="33"/>
      <c r="T313" s="33"/>
      <c r="U313" s="33"/>
      <c r="V313" s="33"/>
      <c r="W313" s="33"/>
      <c r="X313" s="14" t="s">
        <v>49</v>
      </c>
      <c r="Y313" s="21" t="s">
        <v>51</v>
      </c>
      <c r="Z313" s="21" t="s">
        <v>51</v>
      </c>
      <c r="AA313" s="21" t="s">
        <v>51</v>
      </c>
      <c r="AB313" s="21" t="s">
        <v>50</v>
      </c>
      <c r="AC313" s="14">
        <v>287</v>
      </c>
      <c r="AD313" s="14">
        <v>415</v>
      </c>
      <c r="AE313" s="14">
        <v>415</v>
      </c>
      <c r="AF313" s="14" t="s">
        <v>1264</v>
      </c>
      <c r="AG313" s="14" t="s">
        <v>1265</v>
      </c>
      <c r="AH313" s="15"/>
    </row>
    <row r="314" s="1" customFormat="1" ht="36" spans="1:34">
      <c r="A314" s="11"/>
      <c r="B314" s="58" t="s">
        <v>1266</v>
      </c>
      <c r="C314" s="14" t="s">
        <v>1267</v>
      </c>
      <c r="D314" s="14" t="s">
        <v>314</v>
      </c>
      <c r="E314" s="15" t="s">
        <v>1263</v>
      </c>
      <c r="F314" s="14">
        <v>2023</v>
      </c>
      <c r="G314" s="14" t="s">
        <v>502</v>
      </c>
      <c r="H314" s="14" t="s">
        <v>503</v>
      </c>
      <c r="I314" s="14" t="s">
        <v>504</v>
      </c>
      <c r="J314" s="21">
        <v>40</v>
      </c>
      <c r="K314" s="22">
        <f t="shared" si="41"/>
        <v>40</v>
      </c>
      <c r="L314" s="21">
        <v>40</v>
      </c>
      <c r="M314" s="22"/>
      <c r="N314" s="22"/>
      <c r="O314" s="22"/>
      <c r="P314" s="21"/>
      <c r="Q314" s="33">
        <f t="shared" si="42"/>
        <v>0</v>
      </c>
      <c r="R314" s="33"/>
      <c r="S314" s="33"/>
      <c r="T314" s="33"/>
      <c r="U314" s="33"/>
      <c r="V314" s="33"/>
      <c r="W314" s="33"/>
      <c r="X314" s="14" t="s">
        <v>49</v>
      </c>
      <c r="Y314" s="21" t="s">
        <v>51</v>
      </c>
      <c r="Z314" s="21" t="s">
        <v>51</v>
      </c>
      <c r="AA314" s="21" t="s">
        <v>51</v>
      </c>
      <c r="AB314" s="21" t="s">
        <v>50</v>
      </c>
      <c r="AC314" s="14">
        <v>258</v>
      </c>
      <c r="AD314" s="14">
        <v>1118</v>
      </c>
      <c r="AE314" s="14">
        <v>1118</v>
      </c>
      <c r="AF314" s="14" t="s">
        <v>1264</v>
      </c>
      <c r="AG314" s="14" t="s">
        <v>1268</v>
      </c>
      <c r="AH314" s="15"/>
    </row>
    <row r="315" s="1" customFormat="1" ht="36" spans="1:34">
      <c r="A315" s="11"/>
      <c r="B315" s="14" t="s">
        <v>1269</v>
      </c>
      <c r="C315" s="14" t="s">
        <v>1270</v>
      </c>
      <c r="D315" s="14" t="s">
        <v>260</v>
      </c>
      <c r="E315" s="14" t="s">
        <v>1271</v>
      </c>
      <c r="F315" s="14">
        <v>2023</v>
      </c>
      <c r="G315" s="14" t="s">
        <v>502</v>
      </c>
      <c r="H315" s="14" t="s">
        <v>503</v>
      </c>
      <c r="I315" s="14" t="s">
        <v>504</v>
      </c>
      <c r="J315" s="21">
        <v>30</v>
      </c>
      <c r="K315" s="22">
        <f t="shared" si="41"/>
        <v>30</v>
      </c>
      <c r="L315" s="21">
        <v>30</v>
      </c>
      <c r="M315" s="22"/>
      <c r="N315" s="22"/>
      <c r="O315" s="22"/>
      <c r="P315" s="21"/>
      <c r="Q315" s="33">
        <f t="shared" si="42"/>
        <v>0</v>
      </c>
      <c r="R315" s="33"/>
      <c r="S315" s="33"/>
      <c r="T315" s="33"/>
      <c r="U315" s="33"/>
      <c r="V315" s="33"/>
      <c r="W315" s="33"/>
      <c r="X315" s="14" t="s">
        <v>49</v>
      </c>
      <c r="Y315" s="21" t="s">
        <v>51</v>
      </c>
      <c r="Z315" s="21" t="s">
        <v>51</v>
      </c>
      <c r="AA315" s="21" t="s">
        <v>51</v>
      </c>
      <c r="AB315" s="21" t="s">
        <v>50</v>
      </c>
      <c r="AC315" s="16">
        <v>440</v>
      </c>
      <c r="AD315" s="16">
        <v>1622</v>
      </c>
      <c r="AE315" s="16">
        <v>1622</v>
      </c>
      <c r="AF315" s="16" t="s">
        <v>1272</v>
      </c>
      <c r="AG315" s="14" t="s">
        <v>1273</v>
      </c>
      <c r="AH315" s="15"/>
    </row>
    <row r="316" s="1" customFormat="1" ht="84" spans="1:34">
      <c r="A316" s="11"/>
      <c r="B316" s="14" t="s">
        <v>1274</v>
      </c>
      <c r="C316" s="14" t="s">
        <v>1275</v>
      </c>
      <c r="D316" s="14" t="s">
        <v>108</v>
      </c>
      <c r="E316" s="14" t="s">
        <v>1276</v>
      </c>
      <c r="F316" s="14">
        <v>2023</v>
      </c>
      <c r="G316" s="14" t="s">
        <v>502</v>
      </c>
      <c r="H316" s="14" t="s">
        <v>503</v>
      </c>
      <c r="I316" s="14" t="s">
        <v>504</v>
      </c>
      <c r="J316" s="21">
        <v>30</v>
      </c>
      <c r="K316" s="22">
        <f t="shared" si="41"/>
        <v>30</v>
      </c>
      <c r="L316" s="21">
        <v>30</v>
      </c>
      <c r="M316" s="22"/>
      <c r="N316" s="22"/>
      <c r="O316" s="22"/>
      <c r="P316" s="21"/>
      <c r="Q316" s="33">
        <f t="shared" si="42"/>
        <v>0</v>
      </c>
      <c r="R316" s="33"/>
      <c r="S316" s="33"/>
      <c r="T316" s="33"/>
      <c r="U316" s="33"/>
      <c r="V316" s="33"/>
      <c r="W316" s="33"/>
      <c r="X316" s="14" t="s">
        <v>49</v>
      </c>
      <c r="Y316" s="16" t="s">
        <v>50</v>
      </c>
      <c r="Z316" s="16" t="s">
        <v>51</v>
      </c>
      <c r="AA316" s="16" t="s">
        <v>51</v>
      </c>
      <c r="AB316" s="16" t="s">
        <v>50</v>
      </c>
      <c r="AC316" s="16">
        <v>160</v>
      </c>
      <c r="AD316" s="16">
        <v>1275</v>
      </c>
      <c r="AE316" s="16">
        <v>9658</v>
      </c>
      <c r="AF316" s="16" t="s">
        <v>1277</v>
      </c>
      <c r="AG316" s="14" t="s">
        <v>1278</v>
      </c>
      <c r="AH316" s="15"/>
    </row>
    <row r="317" s="1" customFormat="1" ht="60" spans="1:34">
      <c r="A317" s="11"/>
      <c r="B317" s="14" t="s">
        <v>1279</v>
      </c>
      <c r="C317" s="14" t="s">
        <v>1280</v>
      </c>
      <c r="D317" s="14" t="s">
        <v>281</v>
      </c>
      <c r="E317" s="14" t="s">
        <v>282</v>
      </c>
      <c r="F317" s="14">
        <v>2023</v>
      </c>
      <c r="G317" s="14" t="s">
        <v>502</v>
      </c>
      <c r="H317" s="14" t="s">
        <v>503</v>
      </c>
      <c r="I317" s="14" t="s">
        <v>504</v>
      </c>
      <c r="J317" s="21">
        <v>30</v>
      </c>
      <c r="K317" s="22">
        <f t="shared" si="41"/>
        <v>30</v>
      </c>
      <c r="L317" s="21">
        <v>30</v>
      </c>
      <c r="M317" s="22"/>
      <c r="N317" s="22"/>
      <c r="O317" s="22"/>
      <c r="P317" s="21"/>
      <c r="Q317" s="33">
        <f t="shared" si="42"/>
        <v>0</v>
      </c>
      <c r="R317" s="33"/>
      <c r="S317" s="33"/>
      <c r="T317" s="33"/>
      <c r="U317" s="33"/>
      <c r="V317" s="33"/>
      <c r="W317" s="33"/>
      <c r="X317" s="14" t="s">
        <v>49</v>
      </c>
      <c r="Y317" s="21" t="s">
        <v>50</v>
      </c>
      <c r="Z317" s="21" t="s">
        <v>51</v>
      </c>
      <c r="AA317" s="21" t="s">
        <v>51</v>
      </c>
      <c r="AB317" s="21" t="s">
        <v>50</v>
      </c>
      <c r="AC317" s="16">
        <v>221</v>
      </c>
      <c r="AD317" s="16">
        <v>800</v>
      </c>
      <c r="AE317" s="16">
        <v>1386</v>
      </c>
      <c r="AF317" s="16" t="s">
        <v>1281</v>
      </c>
      <c r="AG317" s="14" t="s">
        <v>1282</v>
      </c>
      <c r="AH317" s="15"/>
    </row>
    <row r="318" s="1" customFormat="1" ht="60" spans="1:34">
      <c r="A318" s="11"/>
      <c r="B318" s="14" t="s">
        <v>1283</v>
      </c>
      <c r="C318" s="14" t="s">
        <v>1284</v>
      </c>
      <c r="D318" s="14" t="s">
        <v>190</v>
      </c>
      <c r="E318" s="14" t="s">
        <v>363</v>
      </c>
      <c r="F318" s="14">
        <v>2023</v>
      </c>
      <c r="G318" s="14" t="s">
        <v>502</v>
      </c>
      <c r="H318" s="14" t="s">
        <v>503</v>
      </c>
      <c r="I318" s="14" t="s">
        <v>504</v>
      </c>
      <c r="J318" s="21">
        <v>40</v>
      </c>
      <c r="K318" s="22">
        <f t="shared" si="41"/>
        <v>40</v>
      </c>
      <c r="L318" s="21">
        <v>40</v>
      </c>
      <c r="M318" s="22"/>
      <c r="N318" s="22"/>
      <c r="O318" s="22"/>
      <c r="P318" s="21"/>
      <c r="Q318" s="33">
        <f t="shared" si="42"/>
        <v>0</v>
      </c>
      <c r="R318" s="33"/>
      <c r="S318" s="33"/>
      <c r="T318" s="33"/>
      <c r="U318" s="33"/>
      <c r="V318" s="33"/>
      <c r="W318" s="33"/>
      <c r="X318" s="14" t="s">
        <v>49</v>
      </c>
      <c r="Y318" s="21" t="s">
        <v>50</v>
      </c>
      <c r="Z318" s="21" t="s">
        <v>51</v>
      </c>
      <c r="AA318" s="21" t="s">
        <v>51</v>
      </c>
      <c r="AB318" s="21" t="s">
        <v>50</v>
      </c>
      <c r="AC318" s="16">
        <v>123</v>
      </c>
      <c r="AD318" s="16">
        <v>335</v>
      </c>
      <c r="AE318" s="16">
        <v>400</v>
      </c>
      <c r="AF318" s="16" t="s">
        <v>1281</v>
      </c>
      <c r="AG318" s="14" t="s">
        <v>1285</v>
      </c>
      <c r="AH318" s="15"/>
    </row>
    <row r="319" s="1" customFormat="1" ht="60" spans="1:34">
      <c r="A319" s="11"/>
      <c r="B319" s="21" t="s">
        <v>1286</v>
      </c>
      <c r="C319" s="14" t="s">
        <v>1287</v>
      </c>
      <c r="D319" s="14" t="s">
        <v>202</v>
      </c>
      <c r="E319" s="14" t="s">
        <v>1288</v>
      </c>
      <c r="F319" s="14">
        <v>2023</v>
      </c>
      <c r="G319" s="14" t="s">
        <v>502</v>
      </c>
      <c r="H319" s="14" t="s">
        <v>503</v>
      </c>
      <c r="I319" s="14" t="s">
        <v>504</v>
      </c>
      <c r="J319" s="59">
        <v>30</v>
      </c>
      <c r="K319" s="22">
        <f t="shared" si="41"/>
        <v>30</v>
      </c>
      <c r="L319" s="59">
        <v>30</v>
      </c>
      <c r="M319" s="22"/>
      <c r="N319" s="22"/>
      <c r="O319" s="22"/>
      <c r="P319" s="59"/>
      <c r="Q319" s="33">
        <f t="shared" si="42"/>
        <v>0</v>
      </c>
      <c r="R319" s="33"/>
      <c r="S319" s="33"/>
      <c r="T319" s="33"/>
      <c r="U319" s="33"/>
      <c r="V319" s="33"/>
      <c r="W319" s="33"/>
      <c r="X319" s="14" t="s">
        <v>49</v>
      </c>
      <c r="Y319" s="21" t="s">
        <v>51</v>
      </c>
      <c r="Z319" s="21" t="s">
        <v>51</v>
      </c>
      <c r="AA319" s="21" t="s">
        <v>51</v>
      </c>
      <c r="AB319" s="21" t="s">
        <v>50</v>
      </c>
      <c r="AC319" s="16">
        <v>260</v>
      </c>
      <c r="AD319" s="16">
        <v>1846</v>
      </c>
      <c r="AE319" s="16">
        <v>2400</v>
      </c>
      <c r="AF319" s="16" t="s">
        <v>1281</v>
      </c>
      <c r="AG319" s="14" t="s">
        <v>1289</v>
      </c>
      <c r="AH319" s="15"/>
    </row>
    <row r="320" s="1" customFormat="1" ht="60" spans="1:34">
      <c r="A320" s="11"/>
      <c r="B320" s="14" t="s">
        <v>1290</v>
      </c>
      <c r="C320" s="14" t="s">
        <v>1291</v>
      </c>
      <c r="D320" s="14" t="s">
        <v>152</v>
      </c>
      <c r="E320" s="14" t="s">
        <v>1292</v>
      </c>
      <c r="F320" s="14">
        <v>2023</v>
      </c>
      <c r="G320" s="14" t="s">
        <v>502</v>
      </c>
      <c r="H320" s="14" t="s">
        <v>503</v>
      </c>
      <c r="I320" s="14" t="s">
        <v>504</v>
      </c>
      <c r="J320" s="21">
        <v>30</v>
      </c>
      <c r="K320" s="22">
        <f t="shared" si="41"/>
        <v>30</v>
      </c>
      <c r="L320" s="21">
        <v>30</v>
      </c>
      <c r="M320" s="22"/>
      <c r="N320" s="22"/>
      <c r="O320" s="22"/>
      <c r="P320" s="21"/>
      <c r="Q320" s="33">
        <f t="shared" si="42"/>
        <v>0</v>
      </c>
      <c r="R320" s="33"/>
      <c r="S320" s="33"/>
      <c r="T320" s="33"/>
      <c r="U320" s="33"/>
      <c r="V320" s="33"/>
      <c r="W320" s="33"/>
      <c r="X320" s="14" t="s">
        <v>49</v>
      </c>
      <c r="Y320" s="21" t="s">
        <v>50</v>
      </c>
      <c r="Z320" s="21" t="s">
        <v>51</v>
      </c>
      <c r="AA320" s="21" t="s">
        <v>51</v>
      </c>
      <c r="AB320" s="21" t="s">
        <v>50</v>
      </c>
      <c r="AC320" s="16">
        <v>1312</v>
      </c>
      <c r="AD320" s="16">
        <v>4822</v>
      </c>
      <c r="AE320" s="16">
        <v>2000</v>
      </c>
      <c r="AF320" s="16" t="s">
        <v>1281</v>
      </c>
      <c r="AG320" s="14" t="s">
        <v>1293</v>
      </c>
      <c r="AH320" s="15"/>
    </row>
    <row r="321" s="1" customFormat="1" ht="156" spans="1:34">
      <c r="A321" s="11"/>
      <c r="B321" s="14" t="s">
        <v>1294</v>
      </c>
      <c r="C321" s="14" t="s">
        <v>1295</v>
      </c>
      <c r="D321" s="14" t="s">
        <v>1296</v>
      </c>
      <c r="E321" s="14" t="s">
        <v>1297</v>
      </c>
      <c r="F321" s="14">
        <v>2023</v>
      </c>
      <c r="G321" s="14" t="s">
        <v>118</v>
      </c>
      <c r="H321" s="14" t="s">
        <v>119</v>
      </c>
      <c r="I321" s="14" t="s">
        <v>120</v>
      </c>
      <c r="J321" s="21">
        <v>1000</v>
      </c>
      <c r="K321" s="22">
        <f t="shared" si="41"/>
        <v>1000</v>
      </c>
      <c r="L321" s="21">
        <v>1000</v>
      </c>
      <c r="M321" s="22"/>
      <c r="N321" s="22"/>
      <c r="O321" s="22"/>
      <c r="P321" s="21"/>
      <c r="Q321" s="33">
        <f t="shared" si="42"/>
        <v>0</v>
      </c>
      <c r="R321" s="33"/>
      <c r="S321" s="33"/>
      <c r="T321" s="33"/>
      <c r="U321" s="33"/>
      <c r="V321" s="33"/>
      <c r="W321" s="33"/>
      <c r="X321" s="14" t="s">
        <v>49</v>
      </c>
      <c r="Y321" s="21" t="s">
        <v>50</v>
      </c>
      <c r="Z321" s="21" t="s">
        <v>51</v>
      </c>
      <c r="AA321" s="21" t="s">
        <v>51</v>
      </c>
      <c r="AB321" s="21" t="s">
        <v>51</v>
      </c>
      <c r="AC321" s="16">
        <v>422</v>
      </c>
      <c r="AD321" s="16">
        <v>3500</v>
      </c>
      <c r="AE321" s="16">
        <v>3500</v>
      </c>
      <c r="AF321" s="16" t="s">
        <v>1298</v>
      </c>
      <c r="AG321" s="16" t="s">
        <v>1299</v>
      </c>
      <c r="AH321" s="15"/>
    </row>
    <row r="322" s="1" customFormat="1" ht="240" spans="1:34">
      <c r="A322" s="11"/>
      <c r="B322" s="14" t="s">
        <v>1300</v>
      </c>
      <c r="C322" s="14" t="s">
        <v>1301</v>
      </c>
      <c r="D322" s="14" t="s">
        <v>152</v>
      </c>
      <c r="E322" s="14" t="s">
        <v>1302</v>
      </c>
      <c r="F322" s="14">
        <v>2023</v>
      </c>
      <c r="G322" s="14" t="s">
        <v>118</v>
      </c>
      <c r="H322" s="14" t="s">
        <v>119</v>
      </c>
      <c r="I322" s="14" t="s">
        <v>120</v>
      </c>
      <c r="J322" s="21">
        <v>1000</v>
      </c>
      <c r="K322" s="21">
        <v>1000</v>
      </c>
      <c r="L322" s="21">
        <v>1000</v>
      </c>
      <c r="M322" s="22"/>
      <c r="N322" s="22"/>
      <c r="O322" s="22"/>
      <c r="P322" s="21"/>
      <c r="Q322" s="33">
        <f t="shared" si="42"/>
        <v>0</v>
      </c>
      <c r="R322" s="33"/>
      <c r="S322" s="33"/>
      <c r="T322" s="33"/>
      <c r="U322" s="33"/>
      <c r="V322" s="33"/>
      <c r="W322" s="33"/>
      <c r="X322" s="14" t="s">
        <v>49</v>
      </c>
      <c r="Y322" s="21" t="s">
        <v>50</v>
      </c>
      <c r="Z322" s="21" t="s">
        <v>51</v>
      </c>
      <c r="AA322" s="21" t="s">
        <v>51</v>
      </c>
      <c r="AB322" s="21" t="s">
        <v>51</v>
      </c>
      <c r="AC322" s="16">
        <v>2606</v>
      </c>
      <c r="AD322" s="16">
        <v>8713</v>
      </c>
      <c r="AE322" s="16">
        <v>8713</v>
      </c>
      <c r="AF322" s="16" t="s">
        <v>1298</v>
      </c>
      <c r="AG322" s="16" t="s">
        <v>1299</v>
      </c>
      <c r="AH322" s="15"/>
    </row>
    <row r="323" s="1" customFormat="1" ht="192" spans="1:34">
      <c r="A323" s="11"/>
      <c r="B323" s="14" t="s">
        <v>1303</v>
      </c>
      <c r="C323" s="14" t="s">
        <v>1304</v>
      </c>
      <c r="D323" s="14" t="s">
        <v>56</v>
      </c>
      <c r="E323" s="14" t="s">
        <v>1305</v>
      </c>
      <c r="F323" s="14">
        <v>2023</v>
      </c>
      <c r="G323" s="14" t="s">
        <v>118</v>
      </c>
      <c r="H323" s="14" t="s">
        <v>119</v>
      </c>
      <c r="I323" s="14" t="s">
        <v>120</v>
      </c>
      <c r="J323" s="21">
        <v>900</v>
      </c>
      <c r="K323" s="22">
        <v>900</v>
      </c>
      <c r="L323" s="21">
        <v>900</v>
      </c>
      <c r="M323" s="22"/>
      <c r="N323" s="22"/>
      <c r="O323" s="22"/>
      <c r="P323" s="21"/>
      <c r="Q323" s="33">
        <f t="shared" si="42"/>
        <v>0</v>
      </c>
      <c r="R323" s="33"/>
      <c r="S323" s="33"/>
      <c r="T323" s="33"/>
      <c r="U323" s="33"/>
      <c r="V323" s="33"/>
      <c r="W323" s="33"/>
      <c r="X323" s="14" t="s">
        <v>49</v>
      </c>
      <c r="Y323" s="21" t="s">
        <v>50</v>
      </c>
      <c r="Z323" s="21" t="s">
        <v>51</v>
      </c>
      <c r="AA323" s="21" t="s">
        <v>51</v>
      </c>
      <c r="AB323" s="21" t="s">
        <v>51</v>
      </c>
      <c r="AC323" s="16">
        <v>683</v>
      </c>
      <c r="AD323" s="16">
        <v>2546</v>
      </c>
      <c r="AE323" s="16">
        <v>2546</v>
      </c>
      <c r="AF323" s="16" t="s">
        <v>1298</v>
      </c>
      <c r="AG323" s="16" t="s">
        <v>1299</v>
      </c>
      <c r="AH323" s="15"/>
    </row>
    <row r="324" s="1" customFormat="1" ht="300" spans="1:34">
      <c r="A324" s="11"/>
      <c r="B324" s="14" t="s">
        <v>1306</v>
      </c>
      <c r="C324" s="14" t="s">
        <v>1307</v>
      </c>
      <c r="D324" s="14" t="s">
        <v>45</v>
      </c>
      <c r="E324" s="14" t="s">
        <v>1308</v>
      </c>
      <c r="F324" s="14">
        <v>2023</v>
      </c>
      <c r="G324" s="14" t="s">
        <v>118</v>
      </c>
      <c r="H324" s="14" t="s">
        <v>119</v>
      </c>
      <c r="I324" s="14" t="s">
        <v>120</v>
      </c>
      <c r="J324" s="21">
        <v>900</v>
      </c>
      <c r="K324" s="22">
        <f t="shared" si="41"/>
        <v>900</v>
      </c>
      <c r="L324" s="21">
        <v>900</v>
      </c>
      <c r="M324" s="22"/>
      <c r="N324" s="22"/>
      <c r="O324" s="22"/>
      <c r="P324" s="21"/>
      <c r="Q324" s="33">
        <f t="shared" si="42"/>
        <v>0</v>
      </c>
      <c r="R324" s="33"/>
      <c r="S324" s="33"/>
      <c r="T324" s="33"/>
      <c r="U324" s="33"/>
      <c r="V324" s="33"/>
      <c r="W324" s="33"/>
      <c r="X324" s="14" t="s">
        <v>49</v>
      </c>
      <c r="Y324" s="21" t="s">
        <v>50</v>
      </c>
      <c r="Z324" s="21" t="s">
        <v>51</v>
      </c>
      <c r="AA324" s="21" t="s">
        <v>51</v>
      </c>
      <c r="AB324" s="21" t="s">
        <v>51</v>
      </c>
      <c r="AC324" s="16">
        <v>1236</v>
      </c>
      <c r="AD324" s="16">
        <v>4364</v>
      </c>
      <c r="AE324" s="16">
        <v>4364</v>
      </c>
      <c r="AF324" s="16" t="s">
        <v>1298</v>
      </c>
      <c r="AG324" s="16" t="s">
        <v>1299</v>
      </c>
      <c r="AH324" s="15"/>
    </row>
    <row r="325" s="1" customFormat="1" ht="120" spans="1:34">
      <c r="A325" s="11"/>
      <c r="B325" s="14" t="s">
        <v>1309</v>
      </c>
      <c r="C325" s="14" t="s">
        <v>1310</v>
      </c>
      <c r="D325" s="14" t="s">
        <v>135</v>
      </c>
      <c r="E325" s="14" t="s">
        <v>143</v>
      </c>
      <c r="F325" s="14">
        <v>2023</v>
      </c>
      <c r="G325" s="14" t="s">
        <v>118</v>
      </c>
      <c r="H325" s="14" t="s">
        <v>119</v>
      </c>
      <c r="I325" s="14" t="s">
        <v>120</v>
      </c>
      <c r="J325" s="21">
        <v>500</v>
      </c>
      <c r="K325" s="22">
        <f t="shared" si="41"/>
        <v>500</v>
      </c>
      <c r="L325" s="21">
        <v>500</v>
      </c>
      <c r="M325" s="22"/>
      <c r="N325" s="22"/>
      <c r="O325" s="22"/>
      <c r="P325" s="21"/>
      <c r="Q325" s="33">
        <f t="shared" si="42"/>
        <v>0</v>
      </c>
      <c r="R325" s="33"/>
      <c r="S325" s="33"/>
      <c r="T325" s="33"/>
      <c r="U325" s="33"/>
      <c r="V325" s="33"/>
      <c r="W325" s="33"/>
      <c r="X325" s="14" t="s">
        <v>49</v>
      </c>
      <c r="Y325" s="21" t="s">
        <v>50</v>
      </c>
      <c r="Z325" s="21" t="s">
        <v>51</v>
      </c>
      <c r="AA325" s="21" t="s">
        <v>51</v>
      </c>
      <c r="AB325" s="21" t="s">
        <v>51</v>
      </c>
      <c r="AC325" s="16">
        <v>432</v>
      </c>
      <c r="AD325" s="16">
        <v>1749</v>
      </c>
      <c r="AE325" s="16">
        <v>1749</v>
      </c>
      <c r="AF325" s="16" t="s">
        <v>1298</v>
      </c>
      <c r="AG325" s="16" t="s">
        <v>1299</v>
      </c>
      <c r="AH325" s="15"/>
    </row>
    <row r="326" s="1" customFormat="1" ht="360" spans="1:34">
      <c r="A326" s="11"/>
      <c r="B326" s="14" t="s">
        <v>1311</v>
      </c>
      <c r="C326" s="14" t="s">
        <v>1312</v>
      </c>
      <c r="D326" s="14" t="s">
        <v>314</v>
      </c>
      <c r="E326" s="14" t="s">
        <v>1313</v>
      </c>
      <c r="F326" s="14">
        <v>2023</v>
      </c>
      <c r="G326" s="14" t="s">
        <v>118</v>
      </c>
      <c r="H326" s="14" t="s">
        <v>119</v>
      </c>
      <c r="I326" s="14" t="s">
        <v>120</v>
      </c>
      <c r="J326" s="21">
        <v>650</v>
      </c>
      <c r="K326" s="22">
        <f t="shared" si="41"/>
        <v>650</v>
      </c>
      <c r="L326" s="21">
        <v>650</v>
      </c>
      <c r="M326" s="22"/>
      <c r="N326" s="22"/>
      <c r="O326" s="22"/>
      <c r="P326" s="21"/>
      <c r="Q326" s="33">
        <f t="shared" si="42"/>
        <v>0</v>
      </c>
      <c r="R326" s="33"/>
      <c r="S326" s="33"/>
      <c r="T326" s="33"/>
      <c r="U326" s="33"/>
      <c r="V326" s="33"/>
      <c r="W326" s="33"/>
      <c r="X326" s="14" t="s">
        <v>49</v>
      </c>
      <c r="Y326" s="21" t="s">
        <v>50</v>
      </c>
      <c r="Z326" s="21" t="s">
        <v>51</v>
      </c>
      <c r="AA326" s="21" t="s">
        <v>51</v>
      </c>
      <c r="AB326" s="21" t="s">
        <v>51</v>
      </c>
      <c r="AC326" s="16">
        <v>795</v>
      </c>
      <c r="AD326" s="16">
        <v>3329</v>
      </c>
      <c r="AE326" s="16"/>
      <c r="AF326" s="16" t="s">
        <v>1298</v>
      </c>
      <c r="AG326" s="16" t="s">
        <v>1299</v>
      </c>
      <c r="AH326" s="15"/>
    </row>
    <row r="327" s="1" customFormat="1" ht="48" spans="1:34">
      <c r="A327" s="11"/>
      <c r="B327" s="61" t="s">
        <v>1314</v>
      </c>
      <c r="C327" s="61" t="s">
        <v>1315</v>
      </c>
      <c r="D327" s="62" t="s">
        <v>238</v>
      </c>
      <c r="E327" s="61" t="s">
        <v>1316</v>
      </c>
      <c r="F327" s="14">
        <v>2023</v>
      </c>
      <c r="G327" s="14" t="s">
        <v>118</v>
      </c>
      <c r="H327" s="14" t="s">
        <v>119</v>
      </c>
      <c r="I327" s="14" t="s">
        <v>120</v>
      </c>
      <c r="J327" s="23">
        <v>125</v>
      </c>
      <c r="K327" s="22">
        <f t="shared" si="41"/>
        <v>125</v>
      </c>
      <c r="L327" s="23">
        <v>125</v>
      </c>
      <c r="M327" s="22"/>
      <c r="N327" s="22"/>
      <c r="O327" s="22"/>
      <c r="P327" s="23"/>
      <c r="Q327" s="33">
        <f t="shared" si="42"/>
        <v>0</v>
      </c>
      <c r="R327" s="33"/>
      <c r="S327" s="33"/>
      <c r="T327" s="33"/>
      <c r="U327" s="33"/>
      <c r="V327" s="33"/>
      <c r="W327" s="33"/>
      <c r="X327" s="14" t="s">
        <v>49</v>
      </c>
      <c r="Y327" s="21" t="s">
        <v>50</v>
      </c>
      <c r="Z327" s="21" t="s">
        <v>51</v>
      </c>
      <c r="AA327" s="21" t="s">
        <v>51</v>
      </c>
      <c r="AB327" s="21" t="s">
        <v>51</v>
      </c>
      <c r="AC327" s="62">
        <v>250</v>
      </c>
      <c r="AD327" s="62">
        <v>1050</v>
      </c>
      <c r="AE327" s="16">
        <v>1050</v>
      </c>
      <c r="AF327" s="16" t="s">
        <v>1317</v>
      </c>
      <c r="AG327" s="16" t="s">
        <v>1318</v>
      </c>
      <c r="AH327" s="15"/>
    </row>
    <row r="328" s="1" customFormat="1" ht="72" spans="1:34">
      <c r="A328" s="11"/>
      <c r="B328" s="14" t="s">
        <v>1319</v>
      </c>
      <c r="C328" s="14" t="s">
        <v>1320</v>
      </c>
      <c r="D328" s="61" t="s">
        <v>225</v>
      </c>
      <c r="E328" s="61" t="s">
        <v>400</v>
      </c>
      <c r="F328" s="14">
        <v>2023</v>
      </c>
      <c r="G328" s="14" t="s">
        <v>118</v>
      </c>
      <c r="H328" s="14" t="s">
        <v>119</v>
      </c>
      <c r="I328" s="14" t="s">
        <v>120</v>
      </c>
      <c r="J328" s="64">
        <v>170</v>
      </c>
      <c r="K328" s="22">
        <f t="shared" si="41"/>
        <v>170</v>
      </c>
      <c r="L328" s="64">
        <v>170</v>
      </c>
      <c r="M328" s="22"/>
      <c r="N328" s="22"/>
      <c r="O328" s="22"/>
      <c r="P328" s="64"/>
      <c r="Q328" s="33">
        <f t="shared" si="42"/>
        <v>0</v>
      </c>
      <c r="R328" s="33"/>
      <c r="S328" s="33"/>
      <c r="T328" s="33"/>
      <c r="U328" s="33"/>
      <c r="V328" s="33"/>
      <c r="W328" s="33"/>
      <c r="X328" s="14" t="s">
        <v>49</v>
      </c>
      <c r="Y328" s="21" t="s">
        <v>50</v>
      </c>
      <c r="Z328" s="21" t="s">
        <v>51</v>
      </c>
      <c r="AA328" s="21" t="s">
        <v>51</v>
      </c>
      <c r="AB328" s="21" t="s">
        <v>51</v>
      </c>
      <c r="AC328" s="13">
        <v>220</v>
      </c>
      <c r="AD328" s="14">
        <v>700</v>
      </c>
      <c r="AE328" s="16">
        <v>700</v>
      </c>
      <c r="AF328" s="16" t="s">
        <v>1317</v>
      </c>
      <c r="AG328" s="16" t="s">
        <v>1299</v>
      </c>
      <c r="AH328" s="15"/>
    </row>
    <row r="329" s="1" customFormat="1" ht="36" spans="1:34">
      <c r="A329" s="11"/>
      <c r="B329" s="14" t="s">
        <v>1321</v>
      </c>
      <c r="C329" s="14" t="s">
        <v>1322</v>
      </c>
      <c r="D329" s="62" t="s">
        <v>202</v>
      </c>
      <c r="E329" s="61" t="s">
        <v>1323</v>
      </c>
      <c r="F329" s="14">
        <v>2023</v>
      </c>
      <c r="G329" s="14" t="s">
        <v>118</v>
      </c>
      <c r="H329" s="14" t="s">
        <v>119</v>
      </c>
      <c r="I329" s="14" t="s">
        <v>120</v>
      </c>
      <c r="J329" s="21">
        <v>140</v>
      </c>
      <c r="K329" s="22">
        <f t="shared" si="41"/>
        <v>140</v>
      </c>
      <c r="L329" s="21">
        <v>140</v>
      </c>
      <c r="M329" s="22"/>
      <c r="N329" s="22"/>
      <c r="O329" s="22"/>
      <c r="P329" s="21"/>
      <c r="Q329" s="33">
        <f t="shared" si="42"/>
        <v>0</v>
      </c>
      <c r="R329" s="33"/>
      <c r="S329" s="33"/>
      <c r="T329" s="33"/>
      <c r="U329" s="33"/>
      <c r="V329" s="33"/>
      <c r="W329" s="33"/>
      <c r="X329" s="14" t="s">
        <v>49</v>
      </c>
      <c r="Y329" s="21" t="s">
        <v>50</v>
      </c>
      <c r="Z329" s="21" t="s">
        <v>51</v>
      </c>
      <c r="AA329" s="21" t="s">
        <v>51</v>
      </c>
      <c r="AB329" s="21" t="s">
        <v>51</v>
      </c>
      <c r="AC329" s="62">
        <v>448</v>
      </c>
      <c r="AD329" s="62">
        <v>1400</v>
      </c>
      <c r="AE329" s="16">
        <v>1400</v>
      </c>
      <c r="AF329" s="16" t="s">
        <v>1317</v>
      </c>
      <c r="AG329" s="16" t="s">
        <v>1318</v>
      </c>
      <c r="AH329" s="15"/>
    </row>
    <row r="330" s="1" customFormat="1" ht="48" spans="1:34">
      <c r="A330" s="11"/>
      <c r="B330" s="14" t="s">
        <v>1324</v>
      </c>
      <c r="C330" s="14" t="s">
        <v>1325</v>
      </c>
      <c r="D330" s="40" t="s">
        <v>173</v>
      </c>
      <c r="E330" s="14" t="s">
        <v>1042</v>
      </c>
      <c r="F330" s="14">
        <v>2023</v>
      </c>
      <c r="G330" s="14" t="s">
        <v>118</v>
      </c>
      <c r="H330" s="14" t="s">
        <v>119</v>
      </c>
      <c r="I330" s="14" t="s">
        <v>120</v>
      </c>
      <c r="J330" s="23">
        <v>62</v>
      </c>
      <c r="K330" s="22">
        <f t="shared" si="41"/>
        <v>62</v>
      </c>
      <c r="L330" s="23">
        <v>62</v>
      </c>
      <c r="M330" s="22"/>
      <c r="N330" s="22"/>
      <c r="O330" s="22"/>
      <c r="P330" s="23"/>
      <c r="Q330" s="33">
        <f t="shared" si="42"/>
        <v>0</v>
      </c>
      <c r="R330" s="33"/>
      <c r="S330" s="33"/>
      <c r="T330" s="33"/>
      <c r="U330" s="33"/>
      <c r="V330" s="33"/>
      <c r="W330" s="33"/>
      <c r="X330" s="14" t="s">
        <v>49</v>
      </c>
      <c r="Y330" s="21" t="s">
        <v>50</v>
      </c>
      <c r="Z330" s="21" t="s">
        <v>51</v>
      </c>
      <c r="AA330" s="21" t="s">
        <v>51</v>
      </c>
      <c r="AB330" s="21" t="s">
        <v>51</v>
      </c>
      <c r="AC330" s="16">
        <v>300</v>
      </c>
      <c r="AD330" s="16">
        <v>1280</v>
      </c>
      <c r="AE330" s="16">
        <v>1280</v>
      </c>
      <c r="AF330" s="16" t="s">
        <v>1317</v>
      </c>
      <c r="AG330" s="16" t="s">
        <v>1318</v>
      </c>
      <c r="AH330" s="15"/>
    </row>
    <row r="331" s="1" customFormat="1" ht="48" spans="1:34">
      <c r="A331" s="11"/>
      <c r="B331" s="61" t="s">
        <v>1326</v>
      </c>
      <c r="C331" s="61" t="s">
        <v>1327</v>
      </c>
      <c r="D331" s="61" t="s">
        <v>135</v>
      </c>
      <c r="E331" s="61" t="s">
        <v>859</v>
      </c>
      <c r="F331" s="14">
        <v>2023</v>
      </c>
      <c r="G331" s="14" t="s">
        <v>118</v>
      </c>
      <c r="H331" s="14" t="s">
        <v>119</v>
      </c>
      <c r="I331" s="14" t="s">
        <v>120</v>
      </c>
      <c r="J331" s="64">
        <v>80</v>
      </c>
      <c r="K331" s="22">
        <f t="shared" si="41"/>
        <v>80</v>
      </c>
      <c r="L331" s="64">
        <v>80</v>
      </c>
      <c r="M331" s="22"/>
      <c r="N331" s="22"/>
      <c r="O331" s="22"/>
      <c r="P331" s="64"/>
      <c r="Q331" s="33">
        <f t="shared" si="42"/>
        <v>0</v>
      </c>
      <c r="R331" s="33"/>
      <c r="S331" s="33"/>
      <c r="T331" s="33"/>
      <c r="U331" s="33"/>
      <c r="V331" s="33"/>
      <c r="W331" s="33"/>
      <c r="X331" s="14" t="s">
        <v>49</v>
      </c>
      <c r="Y331" s="21" t="s">
        <v>50</v>
      </c>
      <c r="Z331" s="21" t="s">
        <v>51</v>
      </c>
      <c r="AA331" s="21" t="s">
        <v>51</v>
      </c>
      <c r="AB331" s="21" t="s">
        <v>51</v>
      </c>
      <c r="AC331" s="61">
        <v>649</v>
      </c>
      <c r="AD331" s="61">
        <v>2418</v>
      </c>
      <c r="AE331" s="16">
        <v>2418</v>
      </c>
      <c r="AF331" s="16" t="s">
        <v>1317</v>
      </c>
      <c r="AG331" s="16" t="s">
        <v>1318</v>
      </c>
      <c r="AH331" s="15"/>
    </row>
    <row r="332" s="1" customFormat="1" ht="48" spans="1:34">
      <c r="A332" s="11"/>
      <c r="B332" s="61" t="s">
        <v>1328</v>
      </c>
      <c r="C332" s="61" t="s">
        <v>1329</v>
      </c>
      <c r="D332" s="62" t="s">
        <v>289</v>
      </c>
      <c r="E332" s="61" t="s">
        <v>1140</v>
      </c>
      <c r="F332" s="14">
        <v>2023</v>
      </c>
      <c r="G332" s="14" t="s">
        <v>118</v>
      </c>
      <c r="H332" s="14" t="s">
        <v>119</v>
      </c>
      <c r="I332" s="14" t="s">
        <v>120</v>
      </c>
      <c r="J332" s="65">
        <v>62</v>
      </c>
      <c r="K332" s="22">
        <f t="shared" si="41"/>
        <v>62</v>
      </c>
      <c r="L332" s="65">
        <v>62</v>
      </c>
      <c r="M332" s="22"/>
      <c r="N332" s="22"/>
      <c r="O332" s="22"/>
      <c r="P332" s="65"/>
      <c r="Q332" s="33">
        <f t="shared" si="42"/>
        <v>0</v>
      </c>
      <c r="R332" s="33"/>
      <c r="S332" s="33"/>
      <c r="T332" s="33"/>
      <c r="U332" s="33"/>
      <c r="V332" s="33"/>
      <c r="W332" s="33"/>
      <c r="X332" s="14" t="s">
        <v>49</v>
      </c>
      <c r="Y332" s="21" t="s">
        <v>50</v>
      </c>
      <c r="Z332" s="21" t="s">
        <v>51</v>
      </c>
      <c r="AA332" s="21" t="s">
        <v>51</v>
      </c>
      <c r="AB332" s="21" t="s">
        <v>51</v>
      </c>
      <c r="AC332" s="62">
        <v>77</v>
      </c>
      <c r="AD332" s="62">
        <v>312</v>
      </c>
      <c r="AE332" s="16">
        <v>312</v>
      </c>
      <c r="AF332" s="16" t="s">
        <v>1317</v>
      </c>
      <c r="AG332" s="16" t="s">
        <v>1318</v>
      </c>
      <c r="AH332" s="15"/>
    </row>
    <row r="333" s="1" customFormat="1" ht="48" spans="1:34">
      <c r="A333" s="11"/>
      <c r="B333" s="61" t="s">
        <v>1330</v>
      </c>
      <c r="C333" s="61" t="s">
        <v>1331</v>
      </c>
      <c r="D333" s="62" t="s">
        <v>108</v>
      </c>
      <c r="E333" s="61" t="s">
        <v>905</v>
      </c>
      <c r="F333" s="14">
        <v>2023</v>
      </c>
      <c r="G333" s="14" t="s">
        <v>118</v>
      </c>
      <c r="H333" s="14" t="s">
        <v>119</v>
      </c>
      <c r="I333" s="14" t="s">
        <v>120</v>
      </c>
      <c r="J333" s="65">
        <v>30</v>
      </c>
      <c r="K333" s="22">
        <f t="shared" si="41"/>
        <v>30</v>
      </c>
      <c r="L333" s="65">
        <v>30</v>
      </c>
      <c r="M333" s="22"/>
      <c r="N333" s="22"/>
      <c r="O333" s="22"/>
      <c r="P333" s="65"/>
      <c r="Q333" s="33">
        <f t="shared" si="42"/>
        <v>0</v>
      </c>
      <c r="R333" s="33"/>
      <c r="S333" s="33"/>
      <c r="T333" s="33"/>
      <c r="U333" s="33"/>
      <c r="V333" s="33"/>
      <c r="W333" s="33"/>
      <c r="X333" s="14" t="s">
        <v>49</v>
      </c>
      <c r="Y333" s="21" t="s">
        <v>50</v>
      </c>
      <c r="Z333" s="21" t="s">
        <v>51</v>
      </c>
      <c r="AA333" s="21" t="s">
        <v>51</v>
      </c>
      <c r="AB333" s="21" t="s">
        <v>51</v>
      </c>
      <c r="AC333" s="16">
        <v>80</v>
      </c>
      <c r="AD333" s="16">
        <v>300</v>
      </c>
      <c r="AE333" s="16">
        <v>300</v>
      </c>
      <c r="AF333" s="16" t="s">
        <v>1317</v>
      </c>
      <c r="AG333" s="16" t="s">
        <v>1318</v>
      </c>
      <c r="AH333" s="15"/>
    </row>
    <row r="334" s="1" customFormat="1" ht="36" spans="1:34">
      <c r="A334" s="11"/>
      <c r="B334" s="14" t="s">
        <v>1332</v>
      </c>
      <c r="C334" s="14" t="s">
        <v>1333</v>
      </c>
      <c r="D334" s="14" t="s">
        <v>90</v>
      </c>
      <c r="E334" s="14" t="s">
        <v>97</v>
      </c>
      <c r="F334" s="14">
        <v>2023</v>
      </c>
      <c r="G334" s="14" t="s">
        <v>118</v>
      </c>
      <c r="H334" s="14" t="s">
        <v>119</v>
      </c>
      <c r="I334" s="14" t="s">
        <v>120</v>
      </c>
      <c r="J334" s="21">
        <v>20</v>
      </c>
      <c r="K334" s="22">
        <f t="shared" si="41"/>
        <v>20</v>
      </c>
      <c r="L334" s="21">
        <v>20</v>
      </c>
      <c r="M334" s="22"/>
      <c r="N334" s="22"/>
      <c r="O334" s="22"/>
      <c r="P334" s="21"/>
      <c r="Q334" s="33">
        <f t="shared" si="42"/>
        <v>0</v>
      </c>
      <c r="R334" s="33"/>
      <c r="S334" s="33"/>
      <c r="T334" s="33"/>
      <c r="U334" s="33"/>
      <c r="V334" s="33"/>
      <c r="W334" s="33"/>
      <c r="X334" s="14" t="s">
        <v>49</v>
      </c>
      <c r="Y334" s="21" t="s">
        <v>50</v>
      </c>
      <c r="Z334" s="21" t="s">
        <v>51</v>
      </c>
      <c r="AA334" s="21" t="s">
        <v>51</v>
      </c>
      <c r="AB334" s="21" t="s">
        <v>51</v>
      </c>
      <c r="AC334" s="16">
        <v>679</v>
      </c>
      <c r="AD334" s="16">
        <v>2241</v>
      </c>
      <c r="AE334" s="16">
        <v>2241</v>
      </c>
      <c r="AF334" s="16" t="s">
        <v>1317</v>
      </c>
      <c r="AG334" s="16" t="s">
        <v>1318</v>
      </c>
      <c r="AH334" s="15"/>
    </row>
    <row r="335" s="1" customFormat="1" ht="72" spans="1:34">
      <c r="A335" s="11"/>
      <c r="B335" s="14" t="s">
        <v>1334</v>
      </c>
      <c r="C335" s="14" t="s">
        <v>1335</v>
      </c>
      <c r="D335" s="14" t="s">
        <v>90</v>
      </c>
      <c r="E335" s="14" t="s">
        <v>1336</v>
      </c>
      <c r="F335" s="14">
        <v>2023</v>
      </c>
      <c r="G335" s="14" t="s">
        <v>118</v>
      </c>
      <c r="H335" s="14" t="s">
        <v>119</v>
      </c>
      <c r="I335" s="14" t="s">
        <v>120</v>
      </c>
      <c r="J335" s="21">
        <v>80</v>
      </c>
      <c r="K335" s="22">
        <f t="shared" si="41"/>
        <v>80</v>
      </c>
      <c r="L335" s="21">
        <v>80</v>
      </c>
      <c r="M335" s="22"/>
      <c r="N335" s="22"/>
      <c r="O335" s="22"/>
      <c r="P335" s="21"/>
      <c r="Q335" s="33">
        <f t="shared" si="42"/>
        <v>0</v>
      </c>
      <c r="R335" s="33"/>
      <c r="S335" s="33"/>
      <c r="T335" s="33"/>
      <c r="U335" s="33"/>
      <c r="V335" s="33"/>
      <c r="W335" s="33"/>
      <c r="X335" s="14" t="s">
        <v>49</v>
      </c>
      <c r="Y335" s="14" t="s">
        <v>50</v>
      </c>
      <c r="Z335" s="14" t="s">
        <v>51</v>
      </c>
      <c r="AA335" s="14" t="s">
        <v>51</v>
      </c>
      <c r="AB335" s="14" t="s">
        <v>51</v>
      </c>
      <c r="AC335" s="14">
        <v>170</v>
      </c>
      <c r="AD335" s="14">
        <v>549</v>
      </c>
      <c r="AE335" s="14">
        <v>678</v>
      </c>
      <c r="AF335" s="16" t="s">
        <v>1317</v>
      </c>
      <c r="AG335" s="14" t="s">
        <v>1337</v>
      </c>
      <c r="AH335" s="15"/>
    </row>
    <row r="336" s="1" customFormat="1" ht="36" spans="1:34">
      <c r="A336" s="11"/>
      <c r="B336" s="46" t="s">
        <v>1338</v>
      </c>
      <c r="C336" s="14" t="s">
        <v>1339</v>
      </c>
      <c r="D336" s="14" t="s">
        <v>190</v>
      </c>
      <c r="E336" s="14" t="s">
        <v>367</v>
      </c>
      <c r="F336" s="14">
        <v>2023</v>
      </c>
      <c r="G336" s="14" t="s">
        <v>118</v>
      </c>
      <c r="H336" s="14" t="s">
        <v>119</v>
      </c>
      <c r="I336" s="14" t="s">
        <v>120</v>
      </c>
      <c r="J336" s="21">
        <v>250</v>
      </c>
      <c r="K336" s="22">
        <f t="shared" si="41"/>
        <v>250</v>
      </c>
      <c r="L336" s="21"/>
      <c r="M336" s="22"/>
      <c r="N336" s="22">
        <v>250</v>
      </c>
      <c r="O336" s="22"/>
      <c r="P336" s="21"/>
      <c r="Q336" s="33">
        <f t="shared" si="42"/>
        <v>0</v>
      </c>
      <c r="R336" s="33"/>
      <c r="S336" s="33"/>
      <c r="T336" s="33"/>
      <c r="U336" s="33"/>
      <c r="V336" s="33"/>
      <c r="W336" s="33"/>
      <c r="X336" s="14" t="s">
        <v>49</v>
      </c>
      <c r="Y336" s="14" t="s">
        <v>50</v>
      </c>
      <c r="Z336" s="14" t="s">
        <v>51</v>
      </c>
      <c r="AA336" s="14" t="s">
        <v>51</v>
      </c>
      <c r="AB336" s="14" t="s">
        <v>51</v>
      </c>
      <c r="AC336" s="14">
        <v>125</v>
      </c>
      <c r="AD336" s="14">
        <v>380</v>
      </c>
      <c r="AE336" s="14">
        <v>530</v>
      </c>
      <c r="AF336" s="14" t="s">
        <v>1340</v>
      </c>
      <c r="AG336" s="14" t="s">
        <v>1341</v>
      </c>
      <c r="AH336" s="15"/>
    </row>
    <row r="337" s="1" customFormat="1" ht="36" spans="1:34">
      <c r="A337" s="11"/>
      <c r="B337" s="14" t="s">
        <v>1342</v>
      </c>
      <c r="C337" s="14" t="s">
        <v>1343</v>
      </c>
      <c r="D337" s="14" t="s">
        <v>56</v>
      </c>
      <c r="E337" s="14" t="s">
        <v>1012</v>
      </c>
      <c r="F337" s="14">
        <v>2023</v>
      </c>
      <c r="G337" s="14" t="s">
        <v>118</v>
      </c>
      <c r="H337" s="14" t="s">
        <v>119</v>
      </c>
      <c r="I337" s="14" t="s">
        <v>120</v>
      </c>
      <c r="J337" s="21">
        <v>90</v>
      </c>
      <c r="K337" s="22">
        <f t="shared" si="41"/>
        <v>90</v>
      </c>
      <c r="L337" s="21">
        <v>90</v>
      </c>
      <c r="M337" s="22"/>
      <c r="N337" s="22"/>
      <c r="O337" s="22"/>
      <c r="P337" s="21"/>
      <c r="Q337" s="33">
        <f t="shared" si="42"/>
        <v>0</v>
      </c>
      <c r="R337" s="33"/>
      <c r="S337" s="33"/>
      <c r="T337" s="33"/>
      <c r="U337" s="33"/>
      <c r="V337" s="33"/>
      <c r="W337" s="33"/>
      <c r="X337" s="14" t="s">
        <v>49</v>
      </c>
      <c r="Y337" s="14" t="s">
        <v>50</v>
      </c>
      <c r="Z337" s="14" t="s">
        <v>51</v>
      </c>
      <c r="AA337" s="14" t="s">
        <v>51</v>
      </c>
      <c r="AB337" s="14" t="s">
        <v>51</v>
      </c>
      <c r="AC337" s="14">
        <v>100</v>
      </c>
      <c r="AD337" s="14">
        <v>300</v>
      </c>
      <c r="AE337" s="14">
        <v>500</v>
      </c>
      <c r="AF337" s="14" t="s">
        <v>1340</v>
      </c>
      <c r="AG337" s="14" t="s">
        <v>1344</v>
      </c>
      <c r="AH337" s="15"/>
    </row>
    <row r="338" s="1" customFormat="1" ht="36" spans="1:34">
      <c r="A338" s="11"/>
      <c r="B338" s="14" t="s">
        <v>1345</v>
      </c>
      <c r="C338" s="14" t="s">
        <v>1346</v>
      </c>
      <c r="D338" s="14" t="s">
        <v>108</v>
      </c>
      <c r="E338" s="14" t="s">
        <v>1223</v>
      </c>
      <c r="F338" s="14">
        <v>2023</v>
      </c>
      <c r="G338" s="14" t="s">
        <v>118</v>
      </c>
      <c r="H338" s="14" t="s">
        <v>119</v>
      </c>
      <c r="I338" s="14" t="s">
        <v>120</v>
      </c>
      <c r="J338" s="21">
        <v>30</v>
      </c>
      <c r="K338" s="22">
        <f t="shared" si="41"/>
        <v>30</v>
      </c>
      <c r="L338" s="21">
        <v>30</v>
      </c>
      <c r="M338" s="22"/>
      <c r="N338" s="22"/>
      <c r="O338" s="22"/>
      <c r="P338" s="21"/>
      <c r="Q338" s="33">
        <f t="shared" si="42"/>
        <v>0</v>
      </c>
      <c r="R338" s="33"/>
      <c r="S338" s="33"/>
      <c r="T338" s="33"/>
      <c r="U338" s="33"/>
      <c r="V338" s="33"/>
      <c r="W338" s="33"/>
      <c r="X338" s="14" t="s">
        <v>49</v>
      </c>
      <c r="Y338" s="14" t="s">
        <v>50</v>
      </c>
      <c r="Z338" s="14" t="s">
        <v>51</v>
      </c>
      <c r="AA338" s="14" t="s">
        <v>51</v>
      </c>
      <c r="AB338" s="14" t="s">
        <v>51</v>
      </c>
      <c r="AC338" s="14">
        <v>100</v>
      </c>
      <c r="AD338" s="14">
        <v>300</v>
      </c>
      <c r="AE338" s="14">
        <v>500</v>
      </c>
      <c r="AF338" s="14" t="s">
        <v>1340</v>
      </c>
      <c r="AG338" s="14" t="s">
        <v>1344</v>
      </c>
      <c r="AH338" s="15"/>
    </row>
    <row r="339" s="1" customFormat="1" ht="48" spans="1:34">
      <c r="A339" s="11"/>
      <c r="B339" s="14" t="s">
        <v>1347</v>
      </c>
      <c r="C339" s="14" t="s">
        <v>1348</v>
      </c>
      <c r="D339" s="14" t="s">
        <v>152</v>
      </c>
      <c r="E339" s="14" t="s">
        <v>359</v>
      </c>
      <c r="F339" s="14">
        <v>2023</v>
      </c>
      <c r="G339" s="14" t="s">
        <v>118</v>
      </c>
      <c r="H339" s="14" t="s">
        <v>119</v>
      </c>
      <c r="I339" s="14" t="s">
        <v>120</v>
      </c>
      <c r="J339" s="21">
        <v>95</v>
      </c>
      <c r="K339" s="22">
        <f t="shared" si="41"/>
        <v>95</v>
      </c>
      <c r="L339" s="21">
        <v>95</v>
      </c>
      <c r="M339" s="22"/>
      <c r="N339" s="22"/>
      <c r="O339" s="22"/>
      <c r="P339" s="21"/>
      <c r="Q339" s="33">
        <f t="shared" si="42"/>
        <v>0</v>
      </c>
      <c r="R339" s="33"/>
      <c r="S339" s="33"/>
      <c r="T339" s="33"/>
      <c r="U339" s="33"/>
      <c r="V339" s="33"/>
      <c r="W339" s="33"/>
      <c r="X339" s="14" t="s">
        <v>49</v>
      </c>
      <c r="Y339" s="14" t="s">
        <v>50</v>
      </c>
      <c r="Z339" s="14" t="s">
        <v>51</v>
      </c>
      <c r="AA339" s="14" t="s">
        <v>51</v>
      </c>
      <c r="AB339" s="14" t="s">
        <v>51</v>
      </c>
      <c r="AC339" s="14">
        <v>120</v>
      </c>
      <c r="AD339" s="14">
        <v>364</v>
      </c>
      <c r="AE339" s="14">
        <v>643</v>
      </c>
      <c r="AF339" s="14" t="s">
        <v>1340</v>
      </c>
      <c r="AG339" s="14" t="s">
        <v>1349</v>
      </c>
      <c r="AH339" s="15"/>
    </row>
    <row r="340" s="1" customFormat="1" ht="36" spans="1:34">
      <c r="A340" s="11"/>
      <c r="B340" s="14" t="s">
        <v>1350</v>
      </c>
      <c r="C340" s="14" t="s">
        <v>1351</v>
      </c>
      <c r="D340" s="14" t="s">
        <v>446</v>
      </c>
      <c r="E340" s="14" t="s">
        <v>1352</v>
      </c>
      <c r="F340" s="14">
        <v>2023</v>
      </c>
      <c r="G340" s="14" t="s">
        <v>118</v>
      </c>
      <c r="H340" s="14" t="s">
        <v>119</v>
      </c>
      <c r="I340" s="14" t="s">
        <v>120</v>
      </c>
      <c r="J340" s="21">
        <v>300</v>
      </c>
      <c r="K340" s="22">
        <f t="shared" si="41"/>
        <v>300</v>
      </c>
      <c r="L340" s="21"/>
      <c r="M340" s="22"/>
      <c r="N340" s="22">
        <v>300</v>
      </c>
      <c r="O340" s="22"/>
      <c r="P340" s="21"/>
      <c r="Q340" s="33">
        <f t="shared" si="42"/>
        <v>0</v>
      </c>
      <c r="R340" s="33"/>
      <c r="S340" s="33"/>
      <c r="T340" s="33"/>
      <c r="U340" s="33"/>
      <c r="V340" s="33"/>
      <c r="W340" s="33"/>
      <c r="X340" s="14" t="s">
        <v>49</v>
      </c>
      <c r="Y340" s="21" t="s">
        <v>50</v>
      </c>
      <c r="Z340" s="21" t="s">
        <v>51</v>
      </c>
      <c r="AA340" s="21" t="s">
        <v>51</v>
      </c>
      <c r="AB340" s="21" t="s">
        <v>51</v>
      </c>
      <c r="AC340" s="16">
        <v>10000</v>
      </c>
      <c r="AD340" s="16">
        <v>33000</v>
      </c>
      <c r="AE340" s="16">
        <v>56000</v>
      </c>
      <c r="AF340" s="16" t="s">
        <v>1353</v>
      </c>
      <c r="AG340" s="16" t="s">
        <v>1354</v>
      </c>
      <c r="AH340" s="15"/>
    </row>
    <row r="341" s="1" customFormat="1" ht="216" spans="1:34">
      <c r="A341" s="11"/>
      <c r="B341" s="17" t="s">
        <v>1355</v>
      </c>
      <c r="C341" s="17" t="s">
        <v>1356</v>
      </c>
      <c r="D341" s="17" t="s">
        <v>1357</v>
      </c>
      <c r="E341" s="17" t="s">
        <v>1358</v>
      </c>
      <c r="F341" s="14">
        <v>2023</v>
      </c>
      <c r="G341" s="14" t="s">
        <v>118</v>
      </c>
      <c r="H341" s="14" t="s">
        <v>119</v>
      </c>
      <c r="I341" s="14" t="s">
        <v>120</v>
      </c>
      <c r="J341" s="25">
        <v>119</v>
      </c>
      <c r="K341" s="22">
        <f t="shared" si="41"/>
        <v>119</v>
      </c>
      <c r="L341" s="25"/>
      <c r="M341" s="22"/>
      <c r="N341" s="22">
        <v>119</v>
      </c>
      <c r="O341" s="22"/>
      <c r="P341" s="25"/>
      <c r="Q341" s="33">
        <f t="shared" si="42"/>
        <v>0</v>
      </c>
      <c r="R341" s="33"/>
      <c r="S341" s="33"/>
      <c r="T341" s="33"/>
      <c r="U341" s="33"/>
      <c r="V341" s="33"/>
      <c r="W341" s="33"/>
      <c r="X341" s="17" t="s">
        <v>49</v>
      </c>
      <c r="Y341" s="17" t="s">
        <v>50</v>
      </c>
      <c r="Z341" s="17" t="s">
        <v>51</v>
      </c>
      <c r="AA341" s="17" t="s">
        <v>51</v>
      </c>
      <c r="AB341" s="17" t="s">
        <v>51</v>
      </c>
      <c r="AC341" s="17">
        <v>2400</v>
      </c>
      <c r="AD341" s="17">
        <v>7200</v>
      </c>
      <c r="AE341" s="17">
        <v>21000</v>
      </c>
      <c r="AF341" s="14" t="s">
        <v>1359</v>
      </c>
      <c r="AG341" s="17" t="s">
        <v>1360</v>
      </c>
      <c r="AH341" s="15"/>
    </row>
    <row r="342" s="1" customFormat="1" ht="48" spans="1:34">
      <c r="A342" s="11"/>
      <c r="B342" s="17" t="s">
        <v>1361</v>
      </c>
      <c r="C342" s="17" t="s">
        <v>1362</v>
      </c>
      <c r="D342" s="17" t="s">
        <v>202</v>
      </c>
      <c r="E342" s="17" t="s">
        <v>1363</v>
      </c>
      <c r="F342" s="14">
        <v>2023</v>
      </c>
      <c r="G342" s="14" t="s">
        <v>202</v>
      </c>
      <c r="H342" s="14"/>
      <c r="I342" s="14"/>
      <c r="J342" s="25">
        <v>3</v>
      </c>
      <c r="K342" s="22"/>
      <c r="L342" s="25"/>
      <c r="M342" s="22"/>
      <c r="N342" s="22"/>
      <c r="O342" s="22"/>
      <c r="P342" s="25">
        <v>3</v>
      </c>
      <c r="Q342" s="33"/>
      <c r="R342" s="33"/>
      <c r="S342" s="33"/>
      <c r="T342" s="33"/>
      <c r="U342" s="33"/>
      <c r="V342" s="33"/>
      <c r="W342" s="33"/>
      <c r="X342" s="17" t="s">
        <v>49</v>
      </c>
      <c r="Y342" s="17" t="s">
        <v>50</v>
      </c>
      <c r="Z342" s="17" t="s">
        <v>51</v>
      </c>
      <c r="AA342" s="17" t="s">
        <v>51</v>
      </c>
      <c r="AB342" s="17" t="s">
        <v>51</v>
      </c>
      <c r="AC342" s="66">
        <v>316</v>
      </c>
      <c r="AD342" s="66">
        <v>1077</v>
      </c>
      <c r="AE342" s="66">
        <v>1077</v>
      </c>
      <c r="AF342" s="67" t="s">
        <v>1364</v>
      </c>
      <c r="AG342" s="66" t="s">
        <v>1365</v>
      </c>
      <c r="AH342" s="15"/>
    </row>
    <row r="343" s="1" customFormat="1" ht="60" spans="1:34">
      <c r="A343" s="11"/>
      <c r="B343" s="14" t="s">
        <v>1366</v>
      </c>
      <c r="C343" s="14" t="s">
        <v>1367</v>
      </c>
      <c r="D343" s="14" t="s">
        <v>108</v>
      </c>
      <c r="E343" s="14" t="s">
        <v>905</v>
      </c>
      <c r="F343" s="14">
        <v>2023</v>
      </c>
      <c r="G343" s="57" t="s">
        <v>108</v>
      </c>
      <c r="H343" s="15" t="s">
        <v>110</v>
      </c>
      <c r="I343" s="15" t="s">
        <v>111</v>
      </c>
      <c r="J343" s="21">
        <v>3</v>
      </c>
      <c r="K343" s="22">
        <f t="shared" ref="K343:K361" si="43">L343+M343+N343+O343</f>
        <v>3</v>
      </c>
      <c r="L343" s="21">
        <v>3</v>
      </c>
      <c r="M343" s="22"/>
      <c r="N343" s="22"/>
      <c r="O343" s="22"/>
      <c r="P343" s="21"/>
      <c r="Q343" s="33">
        <f t="shared" ref="Q343:Q361" si="44">J343-L343-M343-N343-O343-P343</f>
        <v>0</v>
      </c>
      <c r="R343" s="33"/>
      <c r="S343" s="33"/>
      <c r="T343" s="33"/>
      <c r="U343" s="33"/>
      <c r="V343" s="33"/>
      <c r="W343" s="33"/>
      <c r="X343" s="14" t="s">
        <v>49</v>
      </c>
      <c r="Y343" s="14" t="s">
        <v>50</v>
      </c>
      <c r="Z343" s="14" t="s">
        <v>51</v>
      </c>
      <c r="AA343" s="14" t="s">
        <v>51</v>
      </c>
      <c r="AB343" s="14" t="s">
        <v>50</v>
      </c>
      <c r="AC343" s="14">
        <v>200</v>
      </c>
      <c r="AD343" s="14">
        <v>800</v>
      </c>
      <c r="AE343" s="14">
        <v>3200</v>
      </c>
      <c r="AF343" s="14" t="s">
        <v>1368</v>
      </c>
      <c r="AG343" s="14" t="s">
        <v>1369</v>
      </c>
      <c r="AH343" s="13"/>
    </row>
    <row r="344" s="1" customFormat="1" ht="60" spans="1:34">
      <c r="A344" s="11"/>
      <c r="B344" s="14" t="s">
        <v>1370</v>
      </c>
      <c r="C344" s="14" t="s">
        <v>1371</v>
      </c>
      <c r="D344" s="14" t="s">
        <v>74</v>
      </c>
      <c r="E344" s="14" t="s">
        <v>1372</v>
      </c>
      <c r="F344" s="14">
        <v>2023</v>
      </c>
      <c r="G344" s="14" t="s">
        <v>74</v>
      </c>
      <c r="H344" s="15" t="s">
        <v>76</v>
      </c>
      <c r="I344" s="15" t="s">
        <v>77</v>
      </c>
      <c r="J344" s="21">
        <v>5</v>
      </c>
      <c r="K344" s="22">
        <f t="shared" si="43"/>
        <v>5</v>
      </c>
      <c r="L344" s="21">
        <v>5</v>
      </c>
      <c r="M344" s="22"/>
      <c r="N344" s="22"/>
      <c r="O344" s="22"/>
      <c r="P344" s="21"/>
      <c r="Q344" s="33">
        <f t="shared" si="44"/>
        <v>0</v>
      </c>
      <c r="R344" s="33"/>
      <c r="S344" s="33"/>
      <c r="T344" s="33"/>
      <c r="U344" s="33"/>
      <c r="V344" s="33"/>
      <c r="W344" s="33"/>
      <c r="X344" s="14" t="s">
        <v>49</v>
      </c>
      <c r="Y344" s="14" t="s">
        <v>50</v>
      </c>
      <c r="Z344" s="14" t="s">
        <v>51</v>
      </c>
      <c r="AA344" s="14" t="s">
        <v>51</v>
      </c>
      <c r="AB344" s="14" t="s">
        <v>50</v>
      </c>
      <c r="AC344" s="14">
        <v>350</v>
      </c>
      <c r="AD344" s="14">
        <v>1000</v>
      </c>
      <c r="AE344" s="14">
        <v>4000</v>
      </c>
      <c r="AF344" s="14" t="s">
        <v>1368</v>
      </c>
      <c r="AG344" s="14" t="s">
        <v>1369</v>
      </c>
      <c r="AH344" s="13"/>
    </row>
    <row r="345" s="1" customFormat="1" ht="60" spans="1:34">
      <c r="A345" s="11"/>
      <c r="B345" s="14" t="s">
        <v>1373</v>
      </c>
      <c r="C345" s="14" t="s">
        <v>1374</v>
      </c>
      <c r="D345" s="14" t="s">
        <v>90</v>
      </c>
      <c r="E345" s="14" t="s">
        <v>1375</v>
      </c>
      <c r="F345" s="14">
        <v>2023</v>
      </c>
      <c r="G345" s="57" t="s">
        <v>90</v>
      </c>
      <c r="H345" s="15" t="s">
        <v>92</v>
      </c>
      <c r="I345" s="15" t="s">
        <v>93</v>
      </c>
      <c r="J345" s="21">
        <v>7</v>
      </c>
      <c r="K345" s="22">
        <f t="shared" si="43"/>
        <v>7</v>
      </c>
      <c r="L345" s="21">
        <v>7</v>
      </c>
      <c r="M345" s="22"/>
      <c r="N345" s="22"/>
      <c r="O345" s="22"/>
      <c r="P345" s="21"/>
      <c r="Q345" s="33">
        <f t="shared" si="44"/>
        <v>0</v>
      </c>
      <c r="R345" s="33"/>
      <c r="S345" s="33"/>
      <c r="T345" s="33"/>
      <c r="U345" s="33"/>
      <c r="V345" s="33"/>
      <c r="W345" s="33"/>
      <c r="X345" s="14" t="s">
        <v>49</v>
      </c>
      <c r="Y345" s="14" t="s">
        <v>50</v>
      </c>
      <c r="Z345" s="14" t="s">
        <v>51</v>
      </c>
      <c r="AA345" s="14" t="s">
        <v>51</v>
      </c>
      <c r="AB345" s="14" t="s">
        <v>50</v>
      </c>
      <c r="AC345" s="14">
        <v>600</v>
      </c>
      <c r="AD345" s="14">
        <v>1650</v>
      </c>
      <c r="AE345" s="14">
        <v>4500</v>
      </c>
      <c r="AF345" s="14" t="s">
        <v>1368</v>
      </c>
      <c r="AG345" s="14" t="s">
        <v>1369</v>
      </c>
      <c r="AH345" s="13"/>
    </row>
    <row r="346" s="1" customFormat="1" ht="60" spans="1:34">
      <c r="A346" s="11"/>
      <c r="B346" s="14" t="s">
        <v>1376</v>
      </c>
      <c r="C346" s="14" t="s">
        <v>1377</v>
      </c>
      <c r="D346" s="14" t="s">
        <v>173</v>
      </c>
      <c r="E346" s="14" t="s">
        <v>1378</v>
      </c>
      <c r="F346" s="14">
        <v>2023</v>
      </c>
      <c r="G346" s="57" t="s">
        <v>173</v>
      </c>
      <c r="H346" s="15" t="s">
        <v>175</v>
      </c>
      <c r="I346" s="15" t="s">
        <v>176</v>
      </c>
      <c r="J346" s="21">
        <v>3.5</v>
      </c>
      <c r="K346" s="22">
        <f t="shared" si="43"/>
        <v>3.5</v>
      </c>
      <c r="L346" s="21">
        <v>3.5</v>
      </c>
      <c r="M346" s="22"/>
      <c r="N346" s="22"/>
      <c r="O346" s="22"/>
      <c r="P346" s="21"/>
      <c r="Q346" s="33">
        <f t="shared" si="44"/>
        <v>0</v>
      </c>
      <c r="R346" s="33"/>
      <c r="S346" s="33"/>
      <c r="T346" s="33"/>
      <c r="U346" s="33"/>
      <c r="V346" s="33"/>
      <c r="W346" s="33"/>
      <c r="X346" s="14" t="s">
        <v>49</v>
      </c>
      <c r="Y346" s="14" t="s">
        <v>50</v>
      </c>
      <c r="Z346" s="14" t="s">
        <v>51</v>
      </c>
      <c r="AA346" s="14" t="s">
        <v>51</v>
      </c>
      <c r="AB346" s="14" t="s">
        <v>50</v>
      </c>
      <c r="AC346" s="14">
        <v>500</v>
      </c>
      <c r="AD346" s="14">
        <v>1500</v>
      </c>
      <c r="AE346" s="14">
        <v>4100</v>
      </c>
      <c r="AF346" s="14" t="s">
        <v>1368</v>
      </c>
      <c r="AG346" s="14" t="s">
        <v>1369</v>
      </c>
      <c r="AH346" s="13"/>
    </row>
    <row r="347" s="1" customFormat="1" ht="60" spans="1:34">
      <c r="A347" s="11"/>
      <c r="B347" s="14" t="s">
        <v>1379</v>
      </c>
      <c r="C347" s="14" t="s">
        <v>1380</v>
      </c>
      <c r="D347" s="14" t="s">
        <v>281</v>
      </c>
      <c r="E347" s="14" t="s">
        <v>1381</v>
      </c>
      <c r="F347" s="14">
        <v>2023</v>
      </c>
      <c r="G347" s="57" t="s">
        <v>281</v>
      </c>
      <c r="H347" s="14" t="s">
        <v>283</v>
      </c>
      <c r="I347" s="15" t="s">
        <v>284</v>
      </c>
      <c r="J347" s="21">
        <v>23</v>
      </c>
      <c r="K347" s="22">
        <f t="shared" si="43"/>
        <v>23</v>
      </c>
      <c r="L347" s="21">
        <v>23</v>
      </c>
      <c r="M347" s="22"/>
      <c r="N347" s="22"/>
      <c r="O347" s="22"/>
      <c r="P347" s="21"/>
      <c r="Q347" s="33">
        <f t="shared" si="44"/>
        <v>0</v>
      </c>
      <c r="R347" s="33"/>
      <c r="S347" s="33"/>
      <c r="T347" s="33"/>
      <c r="U347" s="33"/>
      <c r="V347" s="33"/>
      <c r="W347" s="33"/>
      <c r="X347" s="14" t="s">
        <v>49</v>
      </c>
      <c r="Y347" s="14" t="s">
        <v>50</v>
      </c>
      <c r="Z347" s="14" t="s">
        <v>51</v>
      </c>
      <c r="AA347" s="14" t="s">
        <v>51</v>
      </c>
      <c r="AB347" s="14" t="s">
        <v>50</v>
      </c>
      <c r="AC347" s="14">
        <v>250</v>
      </c>
      <c r="AD347" s="14">
        <v>1000</v>
      </c>
      <c r="AE347" s="14">
        <v>4000</v>
      </c>
      <c r="AF347" s="14" t="s">
        <v>1368</v>
      </c>
      <c r="AG347" s="14" t="s">
        <v>1369</v>
      </c>
      <c r="AH347" s="13"/>
    </row>
    <row r="348" s="1" customFormat="1" ht="60" spans="1:34">
      <c r="A348" s="11"/>
      <c r="B348" s="14" t="s">
        <v>1382</v>
      </c>
      <c r="C348" s="14" t="s">
        <v>1383</v>
      </c>
      <c r="D348" s="14" t="s">
        <v>289</v>
      </c>
      <c r="E348" s="14" t="s">
        <v>1384</v>
      </c>
      <c r="F348" s="14">
        <v>2023</v>
      </c>
      <c r="G348" s="57" t="s">
        <v>289</v>
      </c>
      <c r="H348" s="15" t="s">
        <v>291</v>
      </c>
      <c r="I348" s="15" t="s">
        <v>292</v>
      </c>
      <c r="J348" s="21">
        <v>110</v>
      </c>
      <c r="K348" s="22">
        <f t="shared" si="43"/>
        <v>110</v>
      </c>
      <c r="L348" s="21">
        <v>110</v>
      </c>
      <c r="M348" s="22"/>
      <c r="N348" s="22"/>
      <c r="O348" s="22"/>
      <c r="P348" s="21"/>
      <c r="Q348" s="33">
        <f t="shared" si="44"/>
        <v>0</v>
      </c>
      <c r="R348" s="33"/>
      <c r="S348" s="33"/>
      <c r="T348" s="33"/>
      <c r="U348" s="33"/>
      <c r="V348" s="33"/>
      <c r="W348" s="33"/>
      <c r="X348" s="14" t="s">
        <v>49</v>
      </c>
      <c r="Y348" s="14" t="s">
        <v>50</v>
      </c>
      <c r="Z348" s="14" t="s">
        <v>51</v>
      </c>
      <c r="AA348" s="14" t="s">
        <v>51</v>
      </c>
      <c r="AB348" s="14" t="s">
        <v>50</v>
      </c>
      <c r="AC348" s="14">
        <v>550</v>
      </c>
      <c r="AD348" s="14">
        <v>2200</v>
      </c>
      <c r="AE348" s="14">
        <v>5500</v>
      </c>
      <c r="AF348" s="14" t="s">
        <v>1368</v>
      </c>
      <c r="AG348" s="14" t="s">
        <v>1369</v>
      </c>
      <c r="AH348" s="13"/>
    </row>
    <row r="349" s="1" customFormat="1" ht="60" spans="1:34">
      <c r="A349" s="11"/>
      <c r="B349" s="14" t="s">
        <v>1385</v>
      </c>
      <c r="C349" s="14" t="s">
        <v>1386</v>
      </c>
      <c r="D349" s="14" t="s">
        <v>108</v>
      </c>
      <c r="E349" s="14" t="s">
        <v>916</v>
      </c>
      <c r="F349" s="14">
        <v>2023</v>
      </c>
      <c r="G349" s="57" t="s">
        <v>108</v>
      </c>
      <c r="H349" s="15" t="s">
        <v>110</v>
      </c>
      <c r="I349" s="15" t="s">
        <v>111</v>
      </c>
      <c r="J349" s="21">
        <v>11.5</v>
      </c>
      <c r="K349" s="22">
        <f t="shared" si="43"/>
        <v>11.5</v>
      </c>
      <c r="L349" s="21">
        <v>11.5</v>
      </c>
      <c r="M349" s="22"/>
      <c r="N349" s="22"/>
      <c r="O349" s="22"/>
      <c r="P349" s="21"/>
      <c r="Q349" s="33">
        <f t="shared" si="44"/>
        <v>0</v>
      </c>
      <c r="R349" s="33"/>
      <c r="S349" s="33"/>
      <c r="T349" s="33"/>
      <c r="U349" s="33"/>
      <c r="V349" s="33"/>
      <c r="W349" s="33"/>
      <c r="X349" s="14" t="s">
        <v>49</v>
      </c>
      <c r="Y349" s="14" t="s">
        <v>51</v>
      </c>
      <c r="Z349" s="14" t="s">
        <v>51</v>
      </c>
      <c r="AA349" s="14" t="s">
        <v>51</v>
      </c>
      <c r="AB349" s="14" t="s">
        <v>50</v>
      </c>
      <c r="AC349" s="14">
        <v>150</v>
      </c>
      <c r="AD349" s="14">
        <v>600</v>
      </c>
      <c r="AE349" s="14">
        <v>4000</v>
      </c>
      <c r="AF349" s="14" t="s">
        <v>1368</v>
      </c>
      <c r="AG349" s="14" t="s">
        <v>1369</v>
      </c>
      <c r="AH349" s="13"/>
    </row>
    <row r="350" s="1" customFormat="1" ht="60" spans="1:34">
      <c r="A350" s="11"/>
      <c r="B350" s="14" t="s">
        <v>1387</v>
      </c>
      <c r="C350" s="14" t="s">
        <v>1388</v>
      </c>
      <c r="D350" s="14" t="s">
        <v>190</v>
      </c>
      <c r="E350" s="14" t="s">
        <v>421</v>
      </c>
      <c r="F350" s="14">
        <v>2023</v>
      </c>
      <c r="G350" s="57" t="s">
        <v>190</v>
      </c>
      <c r="H350" s="14" t="s">
        <v>192</v>
      </c>
      <c r="I350" s="15" t="s">
        <v>193</v>
      </c>
      <c r="J350" s="21">
        <v>7</v>
      </c>
      <c r="K350" s="22">
        <f t="shared" si="43"/>
        <v>7</v>
      </c>
      <c r="L350" s="21">
        <v>7</v>
      </c>
      <c r="M350" s="22"/>
      <c r="N350" s="22"/>
      <c r="O350" s="22"/>
      <c r="P350" s="21"/>
      <c r="Q350" s="33">
        <f t="shared" si="44"/>
        <v>0</v>
      </c>
      <c r="R350" s="33"/>
      <c r="S350" s="33"/>
      <c r="T350" s="33"/>
      <c r="U350" s="33"/>
      <c r="V350" s="33"/>
      <c r="W350" s="33"/>
      <c r="X350" s="14" t="s">
        <v>49</v>
      </c>
      <c r="Y350" s="14" t="s">
        <v>51</v>
      </c>
      <c r="Z350" s="14" t="s">
        <v>51</v>
      </c>
      <c r="AA350" s="14" t="s">
        <v>51</v>
      </c>
      <c r="AB350" s="14" t="s">
        <v>50</v>
      </c>
      <c r="AC350" s="14">
        <v>200</v>
      </c>
      <c r="AD350" s="14">
        <v>900</v>
      </c>
      <c r="AE350" s="14">
        <v>3500</v>
      </c>
      <c r="AF350" s="14" t="s">
        <v>1368</v>
      </c>
      <c r="AG350" s="14" t="s">
        <v>1369</v>
      </c>
      <c r="AH350" s="13"/>
    </row>
    <row r="351" s="1" customFormat="1" ht="60" spans="1:34">
      <c r="A351" s="11"/>
      <c r="B351" s="14" t="s">
        <v>1389</v>
      </c>
      <c r="C351" s="14" t="s">
        <v>1390</v>
      </c>
      <c r="D351" s="14" t="s">
        <v>314</v>
      </c>
      <c r="E351" s="14" t="s">
        <v>1391</v>
      </c>
      <c r="F351" s="14">
        <v>2023</v>
      </c>
      <c r="G351" s="57" t="s">
        <v>314</v>
      </c>
      <c r="H351" s="14" t="s">
        <v>316</v>
      </c>
      <c r="I351" s="15" t="s">
        <v>317</v>
      </c>
      <c r="J351" s="21">
        <v>3</v>
      </c>
      <c r="K351" s="22">
        <f t="shared" si="43"/>
        <v>3</v>
      </c>
      <c r="L351" s="21">
        <v>3</v>
      </c>
      <c r="M351" s="22"/>
      <c r="N351" s="22"/>
      <c r="O351" s="22"/>
      <c r="P351" s="21"/>
      <c r="Q351" s="33">
        <f t="shared" si="44"/>
        <v>0</v>
      </c>
      <c r="R351" s="33"/>
      <c r="S351" s="33"/>
      <c r="T351" s="33"/>
      <c r="U351" s="33"/>
      <c r="V351" s="33"/>
      <c r="W351" s="33"/>
      <c r="X351" s="14" t="s">
        <v>49</v>
      </c>
      <c r="Y351" s="14" t="s">
        <v>50</v>
      </c>
      <c r="Z351" s="14" t="s">
        <v>51</v>
      </c>
      <c r="AA351" s="14" t="s">
        <v>51</v>
      </c>
      <c r="AB351" s="14" t="s">
        <v>50</v>
      </c>
      <c r="AC351" s="14">
        <v>300</v>
      </c>
      <c r="AD351" s="14">
        <v>750</v>
      </c>
      <c r="AE351" s="14">
        <v>3000</v>
      </c>
      <c r="AF351" s="14" t="s">
        <v>1368</v>
      </c>
      <c r="AG351" s="14" t="s">
        <v>1369</v>
      </c>
      <c r="AH351" s="13"/>
    </row>
    <row r="352" s="1" customFormat="1" ht="60" spans="1:34">
      <c r="A352" s="11"/>
      <c r="B352" s="14" t="s">
        <v>1392</v>
      </c>
      <c r="C352" s="14" t="s">
        <v>1393</v>
      </c>
      <c r="D352" s="14" t="s">
        <v>135</v>
      </c>
      <c r="E352" s="14" t="s">
        <v>1394</v>
      </c>
      <c r="F352" s="14">
        <v>2023</v>
      </c>
      <c r="G352" s="57" t="s">
        <v>135</v>
      </c>
      <c r="H352" s="15" t="s">
        <v>137</v>
      </c>
      <c r="I352" s="15" t="s">
        <v>138</v>
      </c>
      <c r="J352" s="21">
        <v>47</v>
      </c>
      <c r="K352" s="22">
        <f t="shared" si="43"/>
        <v>47</v>
      </c>
      <c r="L352" s="21">
        <v>47</v>
      </c>
      <c r="M352" s="22"/>
      <c r="N352" s="22"/>
      <c r="O352" s="22"/>
      <c r="P352" s="21"/>
      <c r="Q352" s="33">
        <f t="shared" si="44"/>
        <v>0</v>
      </c>
      <c r="R352" s="33"/>
      <c r="S352" s="33"/>
      <c r="T352" s="33"/>
      <c r="U352" s="33"/>
      <c r="V352" s="33"/>
      <c r="W352" s="33"/>
      <c r="X352" s="14" t="s">
        <v>49</v>
      </c>
      <c r="Y352" s="16" t="s">
        <v>51</v>
      </c>
      <c r="Z352" s="14" t="s">
        <v>51</v>
      </c>
      <c r="AA352" s="14" t="s">
        <v>51</v>
      </c>
      <c r="AB352" s="14" t="s">
        <v>50</v>
      </c>
      <c r="AC352" s="14">
        <v>1375</v>
      </c>
      <c r="AD352" s="14">
        <v>5500</v>
      </c>
      <c r="AE352" s="14">
        <v>6500</v>
      </c>
      <c r="AF352" s="14" t="s">
        <v>1368</v>
      </c>
      <c r="AG352" s="14" t="s">
        <v>1369</v>
      </c>
      <c r="AH352" s="13"/>
    </row>
    <row r="353" s="1" customFormat="1" ht="60" spans="1:34">
      <c r="A353" s="11"/>
      <c r="B353" s="14" t="s">
        <v>1395</v>
      </c>
      <c r="C353" s="14" t="s">
        <v>1396</v>
      </c>
      <c r="D353" s="14" t="s">
        <v>260</v>
      </c>
      <c r="E353" s="14" t="s">
        <v>1397</v>
      </c>
      <c r="F353" s="14">
        <v>2023</v>
      </c>
      <c r="G353" s="57" t="s">
        <v>260</v>
      </c>
      <c r="H353" s="15" t="s">
        <v>262</v>
      </c>
      <c r="I353" s="15" t="s">
        <v>263</v>
      </c>
      <c r="J353" s="21">
        <v>18</v>
      </c>
      <c r="K353" s="22">
        <f t="shared" si="43"/>
        <v>18</v>
      </c>
      <c r="L353" s="21">
        <v>18</v>
      </c>
      <c r="M353" s="22"/>
      <c r="N353" s="22"/>
      <c r="O353" s="22"/>
      <c r="P353" s="21"/>
      <c r="Q353" s="33">
        <f t="shared" si="44"/>
        <v>0</v>
      </c>
      <c r="R353" s="33"/>
      <c r="S353" s="33"/>
      <c r="T353" s="33"/>
      <c r="U353" s="33"/>
      <c r="V353" s="33"/>
      <c r="W353" s="33"/>
      <c r="X353" s="14" t="s">
        <v>49</v>
      </c>
      <c r="Y353" s="21" t="s">
        <v>50</v>
      </c>
      <c r="Z353" s="14" t="s">
        <v>51</v>
      </c>
      <c r="AA353" s="14" t="s">
        <v>51</v>
      </c>
      <c r="AB353" s="14" t="s">
        <v>50</v>
      </c>
      <c r="AC353" s="14">
        <v>200</v>
      </c>
      <c r="AD353" s="14">
        <v>800</v>
      </c>
      <c r="AE353" s="14">
        <v>3000</v>
      </c>
      <c r="AF353" s="14" t="s">
        <v>1368</v>
      </c>
      <c r="AG353" s="14" t="s">
        <v>1369</v>
      </c>
      <c r="AH353" s="13"/>
    </row>
    <row r="354" s="1" customFormat="1" ht="60" spans="1:34">
      <c r="A354" s="11"/>
      <c r="B354" s="14" t="s">
        <v>1398</v>
      </c>
      <c r="C354" s="14" t="s">
        <v>1399</v>
      </c>
      <c r="D354" s="14" t="s">
        <v>238</v>
      </c>
      <c r="E354" s="14" t="s">
        <v>255</v>
      </c>
      <c r="F354" s="14">
        <v>2023</v>
      </c>
      <c r="G354" s="57" t="s">
        <v>238</v>
      </c>
      <c r="H354" s="15" t="s">
        <v>240</v>
      </c>
      <c r="I354" s="15" t="s">
        <v>241</v>
      </c>
      <c r="J354" s="21">
        <v>63</v>
      </c>
      <c r="K354" s="22">
        <f t="shared" si="43"/>
        <v>63</v>
      </c>
      <c r="L354" s="21">
        <v>63</v>
      </c>
      <c r="M354" s="22"/>
      <c r="N354" s="22"/>
      <c r="O354" s="22"/>
      <c r="P354" s="21"/>
      <c r="Q354" s="33">
        <f t="shared" si="44"/>
        <v>0</v>
      </c>
      <c r="R354" s="33"/>
      <c r="S354" s="33"/>
      <c r="T354" s="33"/>
      <c r="U354" s="33"/>
      <c r="V354" s="33"/>
      <c r="W354" s="33"/>
      <c r="X354" s="14" t="s">
        <v>49</v>
      </c>
      <c r="Y354" s="21" t="s">
        <v>50</v>
      </c>
      <c r="Z354" s="14" t="s">
        <v>51</v>
      </c>
      <c r="AA354" s="14" t="s">
        <v>51</v>
      </c>
      <c r="AB354" s="14" t="s">
        <v>50</v>
      </c>
      <c r="AC354" s="14">
        <v>300</v>
      </c>
      <c r="AD354" s="14">
        <v>900</v>
      </c>
      <c r="AE354" s="14">
        <v>3500</v>
      </c>
      <c r="AF354" s="14" t="s">
        <v>1368</v>
      </c>
      <c r="AG354" s="14" t="s">
        <v>1369</v>
      </c>
      <c r="AH354" s="13"/>
    </row>
    <row r="355" s="1" customFormat="1" ht="60" spans="1:34">
      <c r="A355" s="11"/>
      <c r="B355" s="14" t="s">
        <v>1400</v>
      </c>
      <c r="C355" s="14" t="s">
        <v>1401</v>
      </c>
      <c r="D355" s="14" t="s">
        <v>297</v>
      </c>
      <c r="E355" s="14" t="s">
        <v>542</v>
      </c>
      <c r="F355" s="14">
        <v>2023</v>
      </c>
      <c r="G355" s="57" t="s">
        <v>297</v>
      </c>
      <c r="H355" s="15" t="s">
        <v>299</v>
      </c>
      <c r="I355" s="15" t="s">
        <v>300</v>
      </c>
      <c r="J355" s="21">
        <v>85</v>
      </c>
      <c r="K355" s="22">
        <f t="shared" si="43"/>
        <v>85</v>
      </c>
      <c r="L355" s="21">
        <v>85</v>
      </c>
      <c r="M355" s="22"/>
      <c r="N355" s="22"/>
      <c r="O355" s="22"/>
      <c r="P355" s="21"/>
      <c r="Q355" s="33">
        <f t="shared" si="44"/>
        <v>0</v>
      </c>
      <c r="R355" s="33"/>
      <c r="S355" s="33"/>
      <c r="T355" s="33"/>
      <c r="U355" s="33"/>
      <c r="V355" s="33"/>
      <c r="W355" s="33"/>
      <c r="X355" s="14" t="s">
        <v>49</v>
      </c>
      <c r="Y355" s="14" t="s">
        <v>50</v>
      </c>
      <c r="Z355" s="14" t="s">
        <v>51</v>
      </c>
      <c r="AA355" s="14" t="s">
        <v>51</v>
      </c>
      <c r="AB355" s="14" t="s">
        <v>50</v>
      </c>
      <c r="AC355" s="14">
        <v>1500</v>
      </c>
      <c r="AD355" s="14">
        <v>6000</v>
      </c>
      <c r="AE355" s="14">
        <v>6000</v>
      </c>
      <c r="AF355" s="14" t="s">
        <v>1368</v>
      </c>
      <c r="AG355" s="14" t="s">
        <v>1369</v>
      </c>
      <c r="AH355" s="13"/>
    </row>
    <row r="356" s="1" customFormat="1" ht="60" spans="1:34">
      <c r="A356" s="11"/>
      <c r="B356" s="14" t="s">
        <v>1402</v>
      </c>
      <c r="C356" s="14" t="s">
        <v>1403</v>
      </c>
      <c r="D356" s="14" t="s">
        <v>152</v>
      </c>
      <c r="E356" s="14" t="s">
        <v>160</v>
      </c>
      <c r="F356" s="14">
        <v>2023</v>
      </c>
      <c r="G356" s="57" t="s">
        <v>152</v>
      </c>
      <c r="H356" s="14" t="s">
        <v>154</v>
      </c>
      <c r="I356" s="15" t="s">
        <v>155</v>
      </c>
      <c r="J356" s="21">
        <v>38</v>
      </c>
      <c r="K356" s="22">
        <f t="shared" si="43"/>
        <v>38</v>
      </c>
      <c r="L356" s="21">
        <v>38</v>
      </c>
      <c r="M356" s="22"/>
      <c r="N356" s="22"/>
      <c r="O356" s="22"/>
      <c r="P356" s="21"/>
      <c r="Q356" s="33">
        <f t="shared" si="44"/>
        <v>0</v>
      </c>
      <c r="R356" s="33"/>
      <c r="S356" s="33"/>
      <c r="T356" s="33"/>
      <c r="U356" s="33"/>
      <c r="V356" s="33"/>
      <c r="W356" s="33"/>
      <c r="X356" s="14" t="s">
        <v>49</v>
      </c>
      <c r="Y356" s="14" t="s">
        <v>51</v>
      </c>
      <c r="Z356" s="14" t="s">
        <v>51</v>
      </c>
      <c r="AA356" s="14" t="s">
        <v>51</v>
      </c>
      <c r="AB356" s="14" t="s">
        <v>50</v>
      </c>
      <c r="AC356" s="14">
        <v>300</v>
      </c>
      <c r="AD356" s="14">
        <v>1200</v>
      </c>
      <c r="AE356" s="14">
        <v>20000</v>
      </c>
      <c r="AF356" s="14" t="s">
        <v>1368</v>
      </c>
      <c r="AG356" s="14" t="s">
        <v>1369</v>
      </c>
      <c r="AH356" s="13"/>
    </row>
    <row r="357" s="1" customFormat="1" ht="60" spans="1:34">
      <c r="A357" s="11"/>
      <c r="B357" s="14" t="s">
        <v>1404</v>
      </c>
      <c r="C357" s="14" t="s">
        <v>1405</v>
      </c>
      <c r="D357" s="14" t="s">
        <v>173</v>
      </c>
      <c r="E357" s="14" t="s">
        <v>1406</v>
      </c>
      <c r="F357" s="14">
        <v>2023</v>
      </c>
      <c r="G357" s="57" t="s">
        <v>173</v>
      </c>
      <c r="H357" s="15" t="s">
        <v>175</v>
      </c>
      <c r="I357" s="15" t="s">
        <v>176</v>
      </c>
      <c r="J357" s="21">
        <v>60</v>
      </c>
      <c r="K357" s="22">
        <f t="shared" si="43"/>
        <v>60</v>
      </c>
      <c r="L357" s="21">
        <v>60</v>
      </c>
      <c r="M357" s="22"/>
      <c r="N357" s="22"/>
      <c r="O357" s="22"/>
      <c r="P357" s="21"/>
      <c r="Q357" s="33">
        <f t="shared" si="44"/>
        <v>0</v>
      </c>
      <c r="R357" s="33"/>
      <c r="S357" s="33"/>
      <c r="T357" s="33"/>
      <c r="U357" s="33"/>
      <c r="V357" s="33"/>
      <c r="W357" s="33"/>
      <c r="X357" s="14" t="s">
        <v>49</v>
      </c>
      <c r="Y357" s="14" t="s">
        <v>51</v>
      </c>
      <c r="Z357" s="14" t="s">
        <v>51</v>
      </c>
      <c r="AA357" s="14" t="s">
        <v>51</v>
      </c>
      <c r="AB357" s="14" t="s">
        <v>50</v>
      </c>
      <c r="AC357" s="14">
        <v>500</v>
      </c>
      <c r="AD357" s="14">
        <v>1500</v>
      </c>
      <c r="AE357" s="14">
        <v>4100</v>
      </c>
      <c r="AF357" s="14" t="s">
        <v>1368</v>
      </c>
      <c r="AG357" s="14" t="s">
        <v>1369</v>
      </c>
      <c r="AH357" s="13"/>
    </row>
    <row r="358" s="1" customFormat="1" ht="120" spans="1:34">
      <c r="A358" s="11"/>
      <c r="B358" s="14" t="s">
        <v>1407</v>
      </c>
      <c r="C358" s="63" t="s">
        <v>1408</v>
      </c>
      <c r="D358" s="14" t="s">
        <v>446</v>
      </c>
      <c r="E358" s="14" t="s">
        <v>90</v>
      </c>
      <c r="F358" s="14">
        <v>2023</v>
      </c>
      <c r="G358" s="13" t="s">
        <v>1409</v>
      </c>
      <c r="H358" s="13" t="s">
        <v>1410</v>
      </c>
      <c r="I358" s="13" t="s">
        <v>1411</v>
      </c>
      <c r="J358" s="21">
        <v>1000</v>
      </c>
      <c r="K358" s="22">
        <f t="shared" si="43"/>
        <v>0</v>
      </c>
      <c r="L358" s="22"/>
      <c r="M358" s="22"/>
      <c r="N358" s="22"/>
      <c r="O358" s="22"/>
      <c r="P358" s="21">
        <v>1000</v>
      </c>
      <c r="Q358" s="33">
        <f t="shared" si="44"/>
        <v>0</v>
      </c>
      <c r="R358" s="33"/>
      <c r="S358" s="33"/>
      <c r="T358" s="33"/>
      <c r="U358" s="33"/>
      <c r="V358" s="33"/>
      <c r="W358" s="33"/>
      <c r="X358" s="14" t="s">
        <v>49</v>
      </c>
      <c r="Y358" s="14" t="s">
        <v>51</v>
      </c>
      <c r="Z358" s="14" t="s">
        <v>51</v>
      </c>
      <c r="AA358" s="14" t="s">
        <v>51</v>
      </c>
      <c r="AB358" s="14" t="s">
        <v>50</v>
      </c>
      <c r="AC358" s="14">
        <v>12000</v>
      </c>
      <c r="AD358" s="14">
        <v>42000</v>
      </c>
      <c r="AE358" s="14">
        <v>42000</v>
      </c>
      <c r="AF358" s="14" t="s">
        <v>1368</v>
      </c>
      <c r="AG358" s="14" t="s">
        <v>1412</v>
      </c>
      <c r="AH358" s="13"/>
    </row>
    <row r="359" s="1" customFormat="1" ht="60" spans="1:34">
      <c r="A359" s="11"/>
      <c r="B359" s="14" t="s">
        <v>1413</v>
      </c>
      <c r="C359" s="14" t="s">
        <v>1414</v>
      </c>
      <c r="D359" s="14" t="s">
        <v>446</v>
      </c>
      <c r="E359" s="14" t="s">
        <v>90</v>
      </c>
      <c r="F359" s="14">
        <v>2023</v>
      </c>
      <c r="G359" s="13" t="s">
        <v>1409</v>
      </c>
      <c r="H359" s="13" t="s">
        <v>1410</v>
      </c>
      <c r="I359" s="13" t="s">
        <v>1411</v>
      </c>
      <c r="J359" s="21">
        <v>1000</v>
      </c>
      <c r="K359" s="22">
        <f t="shared" si="43"/>
        <v>0</v>
      </c>
      <c r="L359" s="22"/>
      <c r="M359" s="22"/>
      <c r="N359" s="22"/>
      <c r="O359" s="22"/>
      <c r="P359" s="21">
        <v>1000</v>
      </c>
      <c r="Q359" s="33">
        <f t="shared" si="44"/>
        <v>0</v>
      </c>
      <c r="R359" s="33"/>
      <c r="S359" s="33"/>
      <c r="T359" s="33"/>
      <c r="U359" s="33"/>
      <c r="V359" s="33"/>
      <c r="W359" s="33"/>
      <c r="X359" s="14" t="s">
        <v>49</v>
      </c>
      <c r="Y359" s="14" t="s">
        <v>51</v>
      </c>
      <c r="Z359" s="14" t="s">
        <v>51</v>
      </c>
      <c r="AA359" s="14" t="s">
        <v>51</v>
      </c>
      <c r="AB359" s="14" t="s">
        <v>50</v>
      </c>
      <c r="AC359" s="14">
        <v>12000</v>
      </c>
      <c r="AD359" s="14">
        <v>42000</v>
      </c>
      <c r="AE359" s="14">
        <v>42000</v>
      </c>
      <c r="AF359" s="68" t="s">
        <v>1368</v>
      </c>
      <c r="AG359" s="68" t="s">
        <v>1412</v>
      </c>
      <c r="AH359" s="13"/>
    </row>
    <row r="360" s="1" customFormat="1" ht="96" spans="1:34">
      <c r="A360" s="11"/>
      <c r="B360" s="14" t="s">
        <v>1415</v>
      </c>
      <c r="C360" s="14" t="s">
        <v>1416</v>
      </c>
      <c r="D360" s="14" t="s">
        <v>446</v>
      </c>
      <c r="E360" s="14" t="s">
        <v>1417</v>
      </c>
      <c r="F360" s="14">
        <v>2023</v>
      </c>
      <c r="G360" s="13" t="s">
        <v>1409</v>
      </c>
      <c r="H360" s="13" t="s">
        <v>1410</v>
      </c>
      <c r="I360" s="13" t="s">
        <v>1411</v>
      </c>
      <c r="J360" s="21">
        <v>720</v>
      </c>
      <c r="K360" s="22">
        <f t="shared" si="43"/>
        <v>0</v>
      </c>
      <c r="L360" s="22"/>
      <c r="M360" s="22"/>
      <c r="N360" s="22"/>
      <c r="O360" s="22"/>
      <c r="P360" s="21">
        <v>720</v>
      </c>
      <c r="Q360" s="33">
        <f t="shared" si="44"/>
        <v>0</v>
      </c>
      <c r="R360" s="33"/>
      <c r="S360" s="33"/>
      <c r="T360" s="33"/>
      <c r="U360" s="33"/>
      <c r="V360" s="33"/>
      <c r="W360" s="33"/>
      <c r="X360" s="14" t="s">
        <v>49</v>
      </c>
      <c r="Y360" s="14" t="s">
        <v>51</v>
      </c>
      <c r="Z360" s="14" t="s">
        <v>51</v>
      </c>
      <c r="AA360" s="14" t="s">
        <v>51</v>
      </c>
      <c r="AB360" s="14" t="s">
        <v>51</v>
      </c>
      <c r="AC360" s="14">
        <v>1392</v>
      </c>
      <c r="AD360" s="14">
        <v>4470</v>
      </c>
      <c r="AE360" s="14">
        <v>4470</v>
      </c>
      <c r="AF360" s="14" t="s">
        <v>1418</v>
      </c>
      <c r="AG360" s="14" t="s">
        <v>1419</v>
      </c>
      <c r="AH360" s="13"/>
    </row>
    <row r="361" s="1" customFormat="1" ht="84" spans="1:34">
      <c r="A361" s="11"/>
      <c r="B361" s="14" t="s">
        <v>1420</v>
      </c>
      <c r="C361" s="14" t="s">
        <v>1421</v>
      </c>
      <c r="D361" s="14" t="s">
        <v>314</v>
      </c>
      <c r="E361" s="14" t="s">
        <v>1422</v>
      </c>
      <c r="F361" s="14">
        <v>2023</v>
      </c>
      <c r="G361" s="15" t="s">
        <v>314</v>
      </c>
      <c r="H361" s="14" t="s">
        <v>316</v>
      </c>
      <c r="I361" s="15" t="s">
        <v>317</v>
      </c>
      <c r="J361" s="21">
        <v>60</v>
      </c>
      <c r="K361" s="22">
        <f t="shared" si="43"/>
        <v>0</v>
      </c>
      <c r="L361" s="22"/>
      <c r="M361" s="22"/>
      <c r="N361" s="22"/>
      <c r="O361" s="22"/>
      <c r="P361" s="21">
        <v>60</v>
      </c>
      <c r="Q361" s="33">
        <f t="shared" si="44"/>
        <v>0</v>
      </c>
      <c r="R361" s="33"/>
      <c r="S361" s="33"/>
      <c r="T361" s="33"/>
      <c r="U361" s="33"/>
      <c r="V361" s="33"/>
      <c r="W361" s="33"/>
      <c r="X361" s="14" t="s">
        <v>49</v>
      </c>
      <c r="Y361" s="21" t="s">
        <v>51</v>
      </c>
      <c r="Z361" s="14" t="s">
        <v>51</v>
      </c>
      <c r="AA361" s="14" t="s">
        <v>51</v>
      </c>
      <c r="AB361" s="14" t="s">
        <v>51</v>
      </c>
      <c r="AC361" s="14">
        <v>113</v>
      </c>
      <c r="AD361" s="14">
        <v>351</v>
      </c>
      <c r="AE361" s="14">
        <v>869</v>
      </c>
      <c r="AF361" s="14" t="s">
        <v>1423</v>
      </c>
      <c r="AG361" s="14" t="s">
        <v>1424</v>
      </c>
      <c r="AH361" s="15"/>
    </row>
    <row r="362" s="1" customFormat="1" ht="32" customHeight="1" spans="1:34">
      <c r="A362" s="11" t="s">
        <v>1425</v>
      </c>
      <c r="B362" s="11">
        <v>209</v>
      </c>
      <c r="C362" s="11"/>
      <c r="D362" s="11"/>
      <c r="E362" s="11"/>
      <c r="F362" s="41"/>
      <c r="G362" s="41"/>
      <c r="H362" s="11"/>
      <c r="I362" s="12"/>
      <c r="J362" s="9">
        <f>J363+J461+J568</f>
        <v>23323.2</v>
      </c>
      <c r="K362" s="9">
        <f t="shared" ref="K362:P362" si="45">K363+K461+K568</f>
        <v>240</v>
      </c>
      <c r="L362" s="9">
        <f t="shared" si="45"/>
        <v>240</v>
      </c>
      <c r="M362" s="9">
        <f t="shared" si="45"/>
        <v>0</v>
      </c>
      <c r="N362" s="9">
        <f t="shared" si="45"/>
        <v>0</v>
      </c>
      <c r="O362" s="9">
        <f t="shared" si="45"/>
        <v>0</v>
      </c>
      <c r="P362" s="9">
        <f t="shared" si="45"/>
        <v>23083.2</v>
      </c>
      <c r="Q362" s="45"/>
      <c r="R362" s="45"/>
      <c r="S362" s="45"/>
      <c r="T362" s="45"/>
      <c r="U362" s="45"/>
      <c r="V362" s="45"/>
      <c r="W362" s="45"/>
      <c r="X362" s="9"/>
      <c r="Y362" s="9"/>
      <c r="Z362" s="9"/>
      <c r="AA362" s="9"/>
      <c r="AB362" s="9"/>
      <c r="AC362" s="52"/>
      <c r="AD362" s="52"/>
      <c r="AE362" s="52"/>
      <c r="AF362" s="52"/>
      <c r="AG362" s="52"/>
      <c r="AH362" s="31"/>
    </row>
    <row r="363" s="1" customFormat="1" ht="32" customHeight="1" spans="1:34">
      <c r="A363" s="11" t="s">
        <v>1426</v>
      </c>
      <c r="B363" s="11">
        <v>97</v>
      </c>
      <c r="C363" s="11"/>
      <c r="D363" s="11"/>
      <c r="E363" s="11"/>
      <c r="F363" s="41"/>
      <c r="G363" s="41"/>
      <c r="H363" s="11"/>
      <c r="I363" s="12"/>
      <c r="J363" s="9">
        <f>SUM(J364:J460)</f>
        <v>14007.84</v>
      </c>
      <c r="K363" s="9">
        <f t="shared" ref="K363:P363" si="46">SUM(K364:K460)</f>
        <v>240</v>
      </c>
      <c r="L363" s="9">
        <f t="shared" si="46"/>
        <v>240</v>
      </c>
      <c r="M363" s="9">
        <f t="shared" si="46"/>
        <v>0</v>
      </c>
      <c r="N363" s="9">
        <f t="shared" si="46"/>
        <v>0</v>
      </c>
      <c r="O363" s="9">
        <f t="shared" si="46"/>
        <v>0</v>
      </c>
      <c r="P363" s="9">
        <f t="shared" si="46"/>
        <v>13767.84</v>
      </c>
      <c r="Q363" s="45"/>
      <c r="R363" s="45"/>
      <c r="S363" s="45"/>
      <c r="T363" s="45"/>
      <c r="U363" s="45"/>
      <c r="V363" s="45"/>
      <c r="W363" s="45"/>
      <c r="X363" s="9"/>
      <c r="Y363" s="9"/>
      <c r="Z363" s="9"/>
      <c r="AA363" s="9"/>
      <c r="AB363" s="9"/>
      <c r="AC363" s="52"/>
      <c r="AD363" s="52"/>
      <c r="AE363" s="52"/>
      <c r="AF363" s="52"/>
      <c r="AG363" s="52"/>
      <c r="AH363" s="31"/>
    </row>
    <row r="364" s="1" customFormat="1" ht="48" spans="1:34">
      <c r="A364" s="11"/>
      <c r="B364" s="14" t="s">
        <v>1427</v>
      </c>
      <c r="C364" s="14" t="s">
        <v>1428</v>
      </c>
      <c r="D364" s="14" t="s">
        <v>260</v>
      </c>
      <c r="E364" s="14" t="s">
        <v>475</v>
      </c>
      <c r="F364" s="14">
        <v>2023</v>
      </c>
      <c r="G364" s="14" t="s">
        <v>468</v>
      </c>
      <c r="H364" s="14" t="s">
        <v>469</v>
      </c>
      <c r="I364" s="13" t="s">
        <v>470</v>
      </c>
      <c r="J364" s="21">
        <v>2294</v>
      </c>
      <c r="K364" s="22">
        <f t="shared" ref="K364:K395" si="47">L364+M364+N364+O364</f>
        <v>0</v>
      </c>
      <c r="L364" s="22"/>
      <c r="M364" s="22"/>
      <c r="N364" s="22"/>
      <c r="O364" s="22"/>
      <c r="P364" s="21">
        <v>2294</v>
      </c>
      <c r="Q364" s="33">
        <f t="shared" ref="Q364:Q395" si="48">J364-L364-M364-N364-O364-P364</f>
        <v>0</v>
      </c>
      <c r="R364" s="33"/>
      <c r="S364" s="33"/>
      <c r="T364" s="33"/>
      <c r="U364" s="33"/>
      <c r="V364" s="33"/>
      <c r="W364" s="33"/>
      <c r="X364" s="14" t="s">
        <v>49</v>
      </c>
      <c r="Y364" s="21" t="s">
        <v>50</v>
      </c>
      <c r="Z364" s="21" t="s">
        <v>51</v>
      </c>
      <c r="AA364" s="21" t="s">
        <v>51</v>
      </c>
      <c r="AB364" s="21" t="s">
        <v>51</v>
      </c>
      <c r="AC364" s="16">
        <v>206</v>
      </c>
      <c r="AD364" s="16">
        <v>782</v>
      </c>
      <c r="AE364" s="16">
        <v>782</v>
      </c>
      <c r="AF364" s="14" t="s">
        <v>417</v>
      </c>
      <c r="AG364" s="14" t="s">
        <v>1429</v>
      </c>
      <c r="AH364" s="14"/>
    </row>
    <row r="365" s="1" customFormat="1" ht="48" spans="1:34">
      <c r="A365" s="11"/>
      <c r="B365" s="14" t="s">
        <v>1430</v>
      </c>
      <c r="C365" s="14" t="s">
        <v>1431</v>
      </c>
      <c r="D365" s="14" t="s">
        <v>297</v>
      </c>
      <c r="E365" s="14" t="s">
        <v>298</v>
      </c>
      <c r="F365" s="14">
        <v>2023</v>
      </c>
      <c r="G365" s="14" t="s">
        <v>468</v>
      </c>
      <c r="H365" s="14" t="s">
        <v>469</v>
      </c>
      <c r="I365" s="13" t="s">
        <v>470</v>
      </c>
      <c r="J365" s="21">
        <v>3081</v>
      </c>
      <c r="K365" s="22">
        <f t="shared" si="47"/>
        <v>0</v>
      </c>
      <c r="L365" s="22"/>
      <c r="M365" s="22"/>
      <c r="N365" s="22"/>
      <c r="O365" s="22"/>
      <c r="P365" s="21">
        <v>3081</v>
      </c>
      <c r="Q365" s="33">
        <f t="shared" si="48"/>
        <v>0</v>
      </c>
      <c r="R365" s="33"/>
      <c r="S365" s="33"/>
      <c r="T365" s="33"/>
      <c r="U365" s="33"/>
      <c r="V365" s="33"/>
      <c r="W365" s="33"/>
      <c r="X365" s="14" t="s">
        <v>49</v>
      </c>
      <c r="Y365" s="21" t="s">
        <v>50</v>
      </c>
      <c r="Z365" s="21" t="s">
        <v>51</v>
      </c>
      <c r="AA365" s="21" t="s">
        <v>51</v>
      </c>
      <c r="AB365" s="21" t="s">
        <v>51</v>
      </c>
      <c r="AC365" s="16">
        <v>237</v>
      </c>
      <c r="AD365" s="16">
        <v>851</v>
      </c>
      <c r="AE365" s="16">
        <v>1544</v>
      </c>
      <c r="AF365" s="14" t="s">
        <v>417</v>
      </c>
      <c r="AG365" s="14" t="s">
        <v>1429</v>
      </c>
      <c r="AH365" s="14"/>
    </row>
    <row r="366" s="1" customFormat="1" ht="60" spans="1:34">
      <c r="A366" s="11"/>
      <c r="B366" s="14" t="s">
        <v>1432</v>
      </c>
      <c r="C366" s="14" t="s">
        <v>1433</v>
      </c>
      <c r="D366" s="14" t="s">
        <v>45</v>
      </c>
      <c r="E366" s="14" t="s">
        <v>1434</v>
      </c>
      <c r="F366" s="14">
        <v>2023</v>
      </c>
      <c r="G366" s="15" t="s">
        <v>45</v>
      </c>
      <c r="H366" s="14" t="s">
        <v>102</v>
      </c>
      <c r="I366" s="15" t="s">
        <v>103</v>
      </c>
      <c r="J366" s="21">
        <v>16.79</v>
      </c>
      <c r="K366" s="22">
        <f t="shared" si="47"/>
        <v>0</v>
      </c>
      <c r="L366" s="22"/>
      <c r="M366" s="22"/>
      <c r="N366" s="22"/>
      <c r="O366" s="22"/>
      <c r="P366" s="21">
        <v>16.79</v>
      </c>
      <c r="Q366" s="33">
        <f t="shared" si="48"/>
        <v>0</v>
      </c>
      <c r="R366" s="33"/>
      <c r="S366" s="33"/>
      <c r="T366" s="33"/>
      <c r="U366" s="33"/>
      <c r="V366" s="33"/>
      <c r="W366" s="33"/>
      <c r="X366" s="14" t="s">
        <v>49</v>
      </c>
      <c r="Y366" s="40" t="s">
        <v>50</v>
      </c>
      <c r="Z366" s="21" t="s">
        <v>51</v>
      </c>
      <c r="AA366" s="21" t="s">
        <v>51</v>
      </c>
      <c r="AB366" s="21" t="s">
        <v>51</v>
      </c>
      <c r="AC366" s="14">
        <v>8</v>
      </c>
      <c r="AD366" s="14">
        <v>30</v>
      </c>
      <c r="AE366" s="14">
        <v>102</v>
      </c>
      <c r="AF366" s="14" t="s">
        <v>471</v>
      </c>
      <c r="AG366" s="14" t="s">
        <v>494</v>
      </c>
      <c r="AH366" s="14"/>
    </row>
    <row r="367" s="1" customFormat="1" ht="36" spans="1:34">
      <c r="A367" s="11"/>
      <c r="B367" s="14" t="s">
        <v>1435</v>
      </c>
      <c r="C367" s="14" t="s">
        <v>1436</v>
      </c>
      <c r="D367" s="14" t="s">
        <v>152</v>
      </c>
      <c r="E367" s="14" t="s">
        <v>1087</v>
      </c>
      <c r="F367" s="14">
        <v>2023</v>
      </c>
      <c r="G367" s="15" t="s">
        <v>152</v>
      </c>
      <c r="H367" s="14" t="s">
        <v>154</v>
      </c>
      <c r="I367" s="15" t="s">
        <v>155</v>
      </c>
      <c r="J367" s="21">
        <v>25</v>
      </c>
      <c r="K367" s="22">
        <f t="shared" si="47"/>
        <v>0</v>
      </c>
      <c r="L367" s="22"/>
      <c r="M367" s="22"/>
      <c r="N367" s="22"/>
      <c r="O367" s="22"/>
      <c r="P367" s="21">
        <v>25</v>
      </c>
      <c r="Q367" s="33">
        <f t="shared" si="48"/>
        <v>0</v>
      </c>
      <c r="R367" s="33"/>
      <c r="S367" s="33"/>
      <c r="T367" s="33"/>
      <c r="U367" s="33"/>
      <c r="V367" s="33"/>
      <c r="W367" s="33"/>
      <c r="X367" s="14" t="s">
        <v>49</v>
      </c>
      <c r="Y367" s="21" t="s">
        <v>50</v>
      </c>
      <c r="Z367" s="21" t="s">
        <v>51</v>
      </c>
      <c r="AA367" s="21" t="s">
        <v>51</v>
      </c>
      <c r="AB367" s="21" t="s">
        <v>51</v>
      </c>
      <c r="AC367" s="14">
        <v>43</v>
      </c>
      <c r="AD367" s="14">
        <v>146</v>
      </c>
      <c r="AE367" s="14">
        <v>461</v>
      </c>
      <c r="AF367" s="14" t="s">
        <v>1437</v>
      </c>
      <c r="AG367" s="14" t="s">
        <v>1438</v>
      </c>
      <c r="AH367" s="14"/>
    </row>
    <row r="368" s="1" customFormat="1" ht="84" spans="1:34">
      <c r="A368" s="11"/>
      <c r="B368" s="14" t="s">
        <v>1439</v>
      </c>
      <c r="C368" s="14" t="s">
        <v>1440</v>
      </c>
      <c r="D368" s="14" t="s">
        <v>45</v>
      </c>
      <c r="E368" s="14" t="s">
        <v>1079</v>
      </c>
      <c r="F368" s="14">
        <v>2023</v>
      </c>
      <c r="G368" s="15" t="s">
        <v>45</v>
      </c>
      <c r="H368" s="14" t="s">
        <v>102</v>
      </c>
      <c r="I368" s="15" t="s">
        <v>103</v>
      </c>
      <c r="J368" s="21">
        <v>128</v>
      </c>
      <c r="K368" s="22">
        <f t="shared" si="47"/>
        <v>0</v>
      </c>
      <c r="L368" s="22"/>
      <c r="M368" s="22"/>
      <c r="N368" s="22"/>
      <c r="O368" s="22"/>
      <c r="P368" s="21">
        <v>128</v>
      </c>
      <c r="Q368" s="33">
        <f t="shared" si="48"/>
        <v>0</v>
      </c>
      <c r="R368" s="33"/>
      <c r="S368" s="33"/>
      <c r="T368" s="33"/>
      <c r="U368" s="33"/>
      <c r="V368" s="33"/>
      <c r="W368" s="33"/>
      <c r="X368" s="14" t="s">
        <v>49</v>
      </c>
      <c r="Y368" s="21" t="s">
        <v>51</v>
      </c>
      <c r="Z368" s="21" t="s">
        <v>51</v>
      </c>
      <c r="AA368" s="21" t="s">
        <v>51</v>
      </c>
      <c r="AB368" s="21" t="s">
        <v>51</v>
      </c>
      <c r="AC368" s="14">
        <v>86</v>
      </c>
      <c r="AD368" s="14">
        <v>251</v>
      </c>
      <c r="AE368" s="14">
        <v>306</v>
      </c>
      <c r="AF368" s="14" t="s">
        <v>1441</v>
      </c>
      <c r="AG368" s="14" t="s">
        <v>1442</v>
      </c>
      <c r="AH368" s="14"/>
    </row>
    <row r="369" s="1" customFormat="1" ht="60" spans="1:34">
      <c r="A369" s="11"/>
      <c r="B369" s="14" t="s">
        <v>1443</v>
      </c>
      <c r="C369" s="14" t="s">
        <v>1444</v>
      </c>
      <c r="D369" s="14" t="s">
        <v>45</v>
      </c>
      <c r="E369" s="14" t="s">
        <v>1434</v>
      </c>
      <c r="F369" s="14">
        <v>2023</v>
      </c>
      <c r="G369" s="15" t="s">
        <v>45</v>
      </c>
      <c r="H369" s="14" t="s">
        <v>102</v>
      </c>
      <c r="I369" s="15" t="s">
        <v>103</v>
      </c>
      <c r="J369" s="21">
        <v>60</v>
      </c>
      <c r="K369" s="22">
        <f t="shared" si="47"/>
        <v>0</v>
      </c>
      <c r="L369" s="22"/>
      <c r="M369" s="22"/>
      <c r="N369" s="22"/>
      <c r="O369" s="22"/>
      <c r="P369" s="21">
        <v>60</v>
      </c>
      <c r="Q369" s="33">
        <f t="shared" si="48"/>
        <v>0</v>
      </c>
      <c r="R369" s="33"/>
      <c r="S369" s="33"/>
      <c r="T369" s="33"/>
      <c r="U369" s="33"/>
      <c r="V369" s="33"/>
      <c r="W369" s="33"/>
      <c r="X369" s="14" t="s">
        <v>49</v>
      </c>
      <c r="Y369" s="40" t="s">
        <v>50</v>
      </c>
      <c r="Z369" s="21" t="s">
        <v>51</v>
      </c>
      <c r="AA369" s="21" t="s">
        <v>51</v>
      </c>
      <c r="AB369" s="21" t="s">
        <v>51</v>
      </c>
      <c r="AC369" s="14">
        <v>819</v>
      </c>
      <c r="AD369" s="14">
        <v>3686</v>
      </c>
      <c r="AE369" s="14">
        <v>3686</v>
      </c>
      <c r="AF369" s="14" t="s">
        <v>1445</v>
      </c>
      <c r="AG369" s="14" t="s">
        <v>1446</v>
      </c>
      <c r="AH369" s="14"/>
    </row>
    <row r="370" s="1" customFormat="1" ht="36" spans="1:34">
      <c r="A370" s="11"/>
      <c r="B370" s="14" t="s">
        <v>1447</v>
      </c>
      <c r="C370" s="14" t="s">
        <v>1448</v>
      </c>
      <c r="D370" s="14" t="s">
        <v>202</v>
      </c>
      <c r="E370" s="14" t="s">
        <v>375</v>
      </c>
      <c r="F370" s="14">
        <v>2023</v>
      </c>
      <c r="G370" s="15" t="s">
        <v>202</v>
      </c>
      <c r="H370" s="15" t="s">
        <v>204</v>
      </c>
      <c r="I370" s="15" t="s">
        <v>205</v>
      </c>
      <c r="J370" s="21">
        <v>30</v>
      </c>
      <c r="K370" s="22">
        <f t="shared" si="47"/>
        <v>0</v>
      </c>
      <c r="L370" s="22"/>
      <c r="M370" s="22"/>
      <c r="N370" s="22"/>
      <c r="O370" s="22"/>
      <c r="P370" s="21">
        <v>30</v>
      </c>
      <c r="Q370" s="33">
        <f t="shared" si="48"/>
        <v>0</v>
      </c>
      <c r="R370" s="33"/>
      <c r="S370" s="33"/>
      <c r="T370" s="33"/>
      <c r="U370" s="33"/>
      <c r="V370" s="33"/>
      <c r="W370" s="33"/>
      <c r="X370" s="14" t="s">
        <v>49</v>
      </c>
      <c r="Y370" s="16" t="s">
        <v>51</v>
      </c>
      <c r="Z370" s="21" t="s">
        <v>51</v>
      </c>
      <c r="AA370" s="21" t="s">
        <v>51</v>
      </c>
      <c r="AB370" s="21" t="s">
        <v>51</v>
      </c>
      <c r="AC370" s="14">
        <v>38</v>
      </c>
      <c r="AD370" s="14">
        <v>149</v>
      </c>
      <c r="AE370" s="14">
        <v>149</v>
      </c>
      <c r="AF370" s="14" t="s">
        <v>1449</v>
      </c>
      <c r="AG370" s="14" t="s">
        <v>1450</v>
      </c>
      <c r="AH370" s="14"/>
    </row>
    <row r="371" s="1" customFormat="1" ht="36" spans="1:34">
      <c r="A371" s="11"/>
      <c r="B371" s="14" t="s">
        <v>1451</v>
      </c>
      <c r="C371" s="14" t="s">
        <v>1452</v>
      </c>
      <c r="D371" s="14" t="s">
        <v>56</v>
      </c>
      <c r="E371" s="14" t="s">
        <v>493</v>
      </c>
      <c r="F371" s="14">
        <v>2023</v>
      </c>
      <c r="G371" s="14" t="s">
        <v>56</v>
      </c>
      <c r="H371" s="14" t="s">
        <v>58</v>
      </c>
      <c r="I371" s="15" t="s">
        <v>59</v>
      </c>
      <c r="J371" s="21">
        <v>125</v>
      </c>
      <c r="K371" s="22">
        <f t="shared" si="47"/>
        <v>0</v>
      </c>
      <c r="L371" s="22"/>
      <c r="M371" s="22"/>
      <c r="N371" s="22"/>
      <c r="O371" s="22"/>
      <c r="P371" s="21">
        <v>125</v>
      </c>
      <c r="Q371" s="33">
        <f t="shared" si="48"/>
        <v>0</v>
      </c>
      <c r="R371" s="33"/>
      <c r="S371" s="33"/>
      <c r="T371" s="33"/>
      <c r="U371" s="33"/>
      <c r="V371" s="33"/>
      <c r="W371" s="33"/>
      <c r="X371" s="14" t="s">
        <v>49</v>
      </c>
      <c r="Y371" s="21" t="s">
        <v>51</v>
      </c>
      <c r="Z371" s="21" t="s">
        <v>51</v>
      </c>
      <c r="AA371" s="21" t="s">
        <v>51</v>
      </c>
      <c r="AB371" s="21" t="s">
        <v>51</v>
      </c>
      <c r="AC371" s="14">
        <v>25</v>
      </c>
      <c r="AD371" s="14">
        <v>88</v>
      </c>
      <c r="AE371" s="14">
        <v>120</v>
      </c>
      <c r="AF371" s="14" t="s">
        <v>1449</v>
      </c>
      <c r="AG371" s="14" t="s">
        <v>1453</v>
      </c>
      <c r="AH371" s="14"/>
    </row>
    <row r="372" s="1" customFormat="1" ht="36" spans="1:34">
      <c r="A372" s="11"/>
      <c r="B372" s="14" t="s">
        <v>1454</v>
      </c>
      <c r="C372" s="14" t="s">
        <v>1455</v>
      </c>
      <c r="D372" s="14" t="s">
        <v>56</v>
      </c>
      <c r="E372" s="14" t="s">
        <v>488</v>
      </c>
      <c r="F372" s="14">
        <v>2023</v>
      </c>
      <c r="G372" s="14" t="s">
        <v>56</v>
      </c>
      <c r="H372" s="14" t="s">
        <v>58</v>
      </c>
      <c r="I372" s="15" t="s">
        <v>59</v>
      </c>
      <c r="J372" s="21">
        <v>45</v>
      </c>
      <c r="K372" s="22">
        <f t="shared" si="47"/>
        <v>0</v>
      </c>
      <c r="L372" s="22"/>
      <c r="M372" s="22"/>
      <c r="N372" s="22"/>
      <c r="O372" s="22"/>
      <c r="P372" s="21">
        <v>45</v>
      </c>
      <c r="Q372" s="33">
        <f t="shared" si="48"/>
        <v>0</v>
      </c>
      <c r="R372" s="33"/>
      <c r="S372" s="33"/>
      <c r="T372" s="33"/>
      <c r="U372" s="33"/>
      <c r="V372" s="33"/>
      <c r="W372" s="33"/>
      <c r="X372" s="14" t="s">
        <v>49</v>
      </c>
      <c r="Y372" s="21" t="s">
        <v>50</v>
      </c>
      <c r="Z372" s="21" t="s">
        <v>51</v>
      </c>
      <c r="AA372" s="21" t="s">
        <v>51</v>
      </c>
      <c r="AB372" s="21" t="s">
        <v>51</v>
      </c>
      <c r="AC372" s="14">
        <v>80</v>
      </c>
      <c r="AD372" s="14">
        <v>292</v>
      </c>
      <c r="AE372" s="14">
        <v>1200</v>
      </c>
      <c r="AF372" s="14" t="s">
        <v>489</v>
      </c>
      <c r="AG372" s="14" t="s">
        <v>490</v>
      </c>
      <c r="AH372" s="14"/>
    </row>
    <row r="373" s="1" customFormat="1" ht="36" spans="1:34">
      <c r="A373" s="11"/>
      <c r="B373" s="14" t="s">
        <v>1456</v>
      </c>
      <c r="C373" s="14" t="s">
        <v>1457</v>
      </c>
      <c r="D373" s="14" t="s">
        <v>108</v>
      </c>
      <c r="E373" s="14" t="s">
        <v>931</v>
      </c>
      <c r="F373" s="14">
        <v>2023</v>
      </c>
      <c r="G373" s="15" t="s">
        <v>108</v>
      </c>
      <c r="H373" s="15" t="s">
        <v>110</v>
      </c>
      <c r="I373" s="15" t="s">
        <v>111</v>
      </c>
      <c r="J373" s="21">
        <v>200</v>
      </c>
      <c r="K373" s="22">
        <f t="shared" si="47"/>
        <v>0</v>
      </c>
      <c r="L373" s="22"/>
      <c r="M373" s="22"/>
      <c r="N373" s="22"/>
      <c r="O373" s="22"/>
      <c r="P373" s="21">
        <v>200</v>
      </c>
      <c r="Q373" s="33">
        <f t="shared" si="48"/>
        <v>0</v>
      </c>
      <c r="R373" s="33"/>
      <c r="S373" s="33"/>
      <c r="T373" s="33"/>
      <c r="U373" s="33"/>
      <c r="V373" s="33"/>
      <c r="W373" s="33"/>
      <c r="X373" s="14" t="s">
        <v>49</v>
      </c>
      <c r="Y373" s="16" t="s">
        <v>51</v>
      </c>
      <c r="Z373" s="21" t="s">
        <v>51</v>
      </c>
      <c r="AA373" s="21" t="s">
        <v>51</v>
      </c>
      <c r="AB373" s="21" t="s">
        <v>51</v>
      </c>
      <c r="AC373" s="14">
        <v>21</v>
      </c>
      <c r="AD373" s="14">
        <v>90</v>
      </c>
      <c r="AE373" s="14">
        <v>195</v>
      </c>
      <c r="AF373" s="14" t="s">
        <v>1458</v>
      </c>
      <c r="AG373" s="14" t="s">
        <v>1459</v>
      </c>
      <c r="AH373" s="14"/>
    </row>
    <row r="374" s="1" customFormat="1" ht="96" spans="1:34">
      <c r="A374" s="11"/>
      <c r="B374" s="14" t="s">
        <v>1460</v>
      </c>
      <c r="C374" s="14" t="s">
        <v>1461</v>
      </c>
      <c r="D374" s="14" t="s">
        <v>152</v>
      </c>
      <c r="E374" s="14" t="s">
        <v>359</v>
      </c>
      <c r="F374" s="14">
        <v>2023</v>
      </c>
      <c r="G374" s="15" t="s">
        <v>152</v>
      </c>
      <c r="H374" s="14" t="s">
        <v>154</v>
      </c>
      <c r="I374" s="15" t="s">
        <v>155</v>
      </c>
      <c r="J374" s="21">
        <v>90</v>
      </c>
      <c r="K374" s="22">
        <f t="shared" si="47"/>
        <v>0</v>
      </c>
      <c r="L374" s="22"/>
      <c r="M374" s="22"/>
      <c r="N374" s="22"/>
      <c r="O374" s="22"/>
      <c r="P374" s="21">
        <v>90</v>
      </c>
      <c r="Q374" s="33">
        <f t="shared" si="48"/>
        <v>0</v>
      </c>
      <c r="R374" s="33"/>
      <c r="S374" s="33"/>
      <c r="T374" s="33"/>
      <c r="U374" s="33"/>
      <c r="V374" s="33"/>
      <c r="W374" s="33"/>
      <c r="X374" s="14" t="s">
        <v>49</v>
      </c>
      <c r="Y374" s="21" t="s">
        <v>51</v>
      </c>
      <c r="Z374" s="21" t="s">
        <v>51</v>
      </c>
      <c r="AA374" s="21" t="s">
        <v>51</v>
      </c>
      <c r="AB374" s="21" t="s">
        <v>51</v>
      </c>
      <c r="AC374" s="14">
        <v>227</v>
      </c>
      <c r="AD374" s="14">
        <v>765</v>
      </c>
      <c r="AE374" s="14">
        <v>765</v>
      </c>
      <c r="AF374" s="14" t="s">
        <v>1462</v>
      </c>
      <c r="AG374" s="14" t="s">
        <v>1463</v>
      </c>
      <c r="AH374" s="14"/>
    </row>
    <row r="375" s="1" customFormat="1" ht="48" spans="1:34">
      <c r="A375" s="11"/>
      <c r="B375" s="14" t="s">
        <v>1464</v>
      </c>
      <c r="C375" s="14" t="s">
        <v>1465</v>
      </c>
      <c r="D375" s="14" t="s">
        <v>173</v>
      </c>
      <c r="E375" s="14" t="s">
        <v>1042</v>
      </c>
      <c r="F375" s="14">
        <v>2023</v>
      </c>
      <c r="G375" s="15" t="s">
        <v>173</v>
      </c>
      <c r="H375" s="15" t="s">
        <v>175</v>
      </c>
      <c r="I375" s="15" t="s">
        <v>176</v>
      </c>
      <c r="J375" s="21">
        <v>29.88</v>
      </c>
      <c r="K375" s="22">
        <f t="shared" si="47"/>
        <v>0</v>
      </c>
      <c r="L375" s="22"/>
      <c r="M375" s="22"/>
      <c r="N375" s="22"/>
      <c r="O375" s="22"/>
      <c r="P375" s="21">
        <v>29.88</v>
      </c>
      <c r="Q375" s="33">
        <f t="shared" si="48"/>
        <v>0</v>
      </c>
      <c r="R375" s="33"/>
      <c r="S375" s="33"/>
      <c r="T375" s="33"/>
      <c r="U375" s="33"/>
      <c r="V375" s="33"/>
      <c r="W375" s="33"/>
      <c r="X375" s="14" t="s">
        <v>49</v>
      </c>
      <c r="Y375" s="14" t="s">
        <v>51</v>
      </c>
      <c r="Z375" s="21" t="s">
        <v>51</v>
      </c>
      <c r="AA375" s="21" t="s">
        <v>51</v>
      </c>
      <c r="AB375" s="21" t="s">
        <v>51</v>
      </c>
      <c r="AC375" s="14">
        <v>30</v>
      </c>
      <c r="AD375" s="14">
        <v>105</v>
      </c>
      <c r="AE375" s="14">
        <v>148</v>
      </c>
      <c r="AF375" s="14" t="s">
        <v>1449</v>
      </c>
      <c r="AG375" s="14" t="s">
        <v>1453</v>
      </c>
      <c r="AH375" s="14"/>
    </row>
    <row r="376" s="1" customFormat="1" ht="48" spans="1:34">
      <c r="A376" s="11"/>
      <c r="B376" s="14" t="s">
        <v>1466</v>
      </c>
      <c r="C376" s="14" t="s">
        <v>1467</v>
      </c>
      <c r="D376" s="14" t="s">
        <v>56</v>
      </c>
      <c r="E376" s="14" t="s">
        <v>69</v>
      </c>
      <c r="F376" s="14">
        <v>2023</v>
      </c>
      <c r="G376" s="14" t="s">
        <v>56</v>
      </c>
      <c r="H376" s="14" t="s">
        <v>58</v>
      </c>
      <c r="I376" s="15" t="s">
        <v>59</v>
      </c>
      <c r="J376" s="21">
        <v>75</v>
      </c>
      <c r="K376" s="22">
        <f t="shared" si="47"/>
        <v>0</v>
      </c>
      <c r="L376" s="22"/>
      <c r="M376" s="22"/>
      <c r="N376" s="22"/>
      <c r="O376" s="22"/>
      <c r="P376" s="21">
        <v>75</v>
      </c>
      <c r="Q376" s="33">
        <f t="shared" si="48"/>
        <v>0</v>
      </c>
      <c r="R376" s="33"/>
      <c r="S376" s="33"/>
      <c r="T376" s="33"/>
      <c r="U376" s="33"/>
      <c r="V376" s="33"/>
      <c r="W376" s="33"/>
      <c r="X376" s="14" t="s">
        <v>49</v>
      </c>
      <c r="Y376" s="21" t="s">
        <v>51</v>
      </c>
      <c r="Z376" s="21" t="s">
        <v>51</v>
      </c>
      <c r="AA376" s="21" t="s">
        <v>51</v>
      </c>
      <c r="AB376" s="21" t="s">
        <v>51</v>
      </c>
      <c r="AC376" s="14">
        <v>45</v>
      </c>
      <c r="AD376" s="14">
        <v>158</v>
      </c>
      <c r="AE376" s="14">
        <v>205</v>
      </c>
      <c r="AF376" s="14" t="s">
        <v>489</v>
      </c>
      <c r="AG376" s="14" t="s">
        <v>490</v>
      </c>
      <c r="AH376" s="14"/>
    </row>
    <row r="377" s="1" customFormat="1" ht="60" spans="1:34">
      <c r="A377" s="11"/>
      <c r="B377" s="14" t="s">
        <v>1468</v>
      </c>
      <c r="C377" s="14" t="s">
        <v>1469</v>
      </c>
      <c r="D377" s="14" t="s">
        <v>238</v>
      </c>
      <c r="E377" s="14" t="s">
        <v>255</v>
      </c>
      <c r="F377" s="14">
        <v>2023</v>
      </c>
      <c r="G377" s="15" t="s">
        <v>238</v>
      </c>
      <c r="H377" s="15" t="s">
        <v>240</v>
      </c>
      <c r="I377" s="15" t="s">
        <v>241</v>
      </c>
      <c r="J377" s="21">
        <v>150</v>
      </c>
      <c r="K377" s="22">
        <f t="shared" si="47"/>
        <v>0</v>
      </c>
      <c r="L377" s="22"/>
      <c r="M377" s="22"/>
      <c r="N377" s="22"/>
      <c r="O377" s="22"/>
      <c r="P377" s="21">
        <v>150</v>
      </c>
      <c r="Q377" s="33">
        <f t="shared" si="48"/>
        <v>0</v>
      </c>
      <c r="R377" s="33"/>
      <c r="S377" s="33"/>
      <c r="T377" s="33"/>
      <c r="U377" s="33"/>
      <c r="V377" s="33"/>
      <c r="W377" s="33"/>
      <c r="X377" s="14" t="s">
        <v>49</v>
      </c>
      <c r="Y377" s="21" t="s">
        <v>50</v>
      </c>
      <c r="Z377" s="21" t="s">
        <v>51</v>
      </c>
      <c r="AA377" s="21" t="s">
        <v>51</v>
      </c>
      <c r="AB377" s="21" t="s">
        <v>51</v>
      </c>
      <c r="AC377" s="14">
        <v>15</v>
      </c>
      <c r="AD377" s="14">
        <v>48</v>
      </c>
      <c r="AE377" s="14">
        <v>102</v>
      </c>
      <c r="AF377" s="14" t="s">
        <v>1445</v>
      </c>
      <c r="AG377" s="14" t="s">
        <v>1446</v>
      </c>
      <c r="AH377" s="14"/>
    </row>
    <row r="378" s="1" customFormat="1" ht="48" spans="1:34">
      <c r="A378" s="11"/>
      <c r="B378" s="14" t="s">
        <v>1470</v>
      </c>
      <c r="C378" s="14" t="s">
        <v>1471</v>
      </c>
      <c r="D378" s="14" t="s">
        <v>238</v>
      </c>
      <c r="E378" s="14" t="s">
        <v>246</v>
      </c>
      <c r="F378" s="14">
        <v>2023</v>
      </c>
      <c r="G378" s="15" t="s">
        <v>238</v>
      </c>
      <c r="H378" s="15" t="s">
        <v>240</v>
      </c>
      <c r="I378" s="15" t="s">
        <v>241</v>
      </c>
      <c r="J378" s="21">
        <v>55</v>
      </c>
      <c r="K378" s="22">
        <f t="shared" si="47"/>
        <v>0</v>
      </c>
      <c r="L378" s="22"/>
      <c r="M378" s="22"/>
      <c r="N378" s="22"/>
      <c r="O378" s="22"/>
      <c r="P378" s="21">
        <v>55</v>
      </c>
      <c r="Q378" s="33">
        <f t="shared" si="48"/>
        <v>0</v>
      </c>
      <c r="R378" s="33"/>
      <c r="S378" s="33"/>
      <c r="T378" s="33"/>
      <c r="U378" s="33"/>
      <c r="V378" s="33"/>
      <c r="W378" s="33"/>
      <c r="X378" s="14" t="s">
        <v>49</v>
      </c>
      <c r="Y378" s="21" t="s">
        <v>50</v>
      </c>
      <c r="Z378" s="21" t="s">
        <v>51</v>
      </c>
      <c r="AA378" s="21" t="s">
        <v>51</v>
      </c>
      <c r="AB378" s="21" t="s">
        <v>51</v>
      </c>
      <c r="AC378" s="14">
        <v>28</v>
      </c>
      <c r="AD378" s="14">
        <v>122</v>
      </c>
      <c r="AE378" s="14">
        <v>122</v>
      </c>
      <c r="AF378" s="14" t="s">
        <v>1472</v>
      </c>
      <c r="AG378" s="14" t="s">
        <v>1473</v>
      </c>
      <c r="AH378" s="14"/>
    </row>
    <row r="379" s="1" customFormat="1" ht="36" spans="1:34">
      <c r="A379" s="11"/>
      <c r="B379" s="14" t="s">
        <v>1474</v>
      </c>
      <c r="C379" s="14" t="s">
        <v>1475</v>
      </c>
      <c r="D379" s="14" t="s">
        <v>1476</v>
      </c>
      <c r="E379" s="14" t="s">
        <v>1477</v>
      </c>
      <c r="F379" s="14">
        <v>2023</v>
      </c>
      <c r="G379" s="14" t="s">
        <v>468</v>
      </c>
      <c r="H379" s="14" t="s">
        <v>469</v>
      </c>
      <c r="I379" s="13" t="s">
        <v>470</v>
      </c>
      <c r="J379" s="21">
        <v>47</v>
      </c>
      <c r="K379" s="22">
        <f t="shared" si="47"/>
        <v>0</v>
      </c>
      <c r="L379" s="22"/>
      <c r="M379" s="22"/>
      <c r="N379" s="22"/>
      <c r="O379" s="22"/>
      <c r="P379" s="21">
        <v>47</v>
      </c>
      <c r="Q379" s="33">
        <f t="shared" si="48"/>
        <v>0</v>
      </c>
      <c r="R379" s="33"/>
      <c r="S379" s="33"/>
      <c r="T379" s="33"/>
      <c r="U379" s="33"/>
      <c r="V379" s="33"/>
      <c r="W379" s="33"/>
      <c r="X379" s="14" t="s">
        <v>49</v>
      </c>
      <c r="Y379" s="21" t="s">
        <v>51</v>
      </c>
      <c r="Z379" s="21" t="s">
        <v>51</v>
      </c>
      <c r="AA379" s="21" t="s">
        <v>51</v>
      </c>
      <c r="AB379" s="21" t="s">
        <v>51</v>
      </c>
      <c r="AC379" s="14">
        <v>18898</v>
      </c>
      <c r="AD379" s="14">
        <v>63738</v>
      </c>
      <c r="AE379" s="14">
        <v>185903</v>
      </c>
      <c r="AF379" s="14" t="s">
        <v>1437</v>
      </c>
      <c r="AG379" s="14" t="s">
        <v>1438</v>
      </c>
      <c r="AH379" s="14"/>
    </row>
    <row r="380" s="1" customFormat="1" ht="36" spans="1:34">
      <c r="A380" s="11"/>
      <c r="B380" s="14" t="s">
        <v>1478</v>
      </c>
      <c r="C380" s="14" t="s">
        <v>1479</v>
      </c>
      <c r="D380" s="14" t="s">
        <v>1476</v>
      </c>
      <c r="E380" s="14" t="s">
        <v>1477</v>
      </c>
      <c r="F380" s="14">
        <v>2023</v>
      </c>
      <c r="G380" s="14" t="s">
        <v>468</v>
      </c>
      <c r="H380" s="14" t="s">
        <v>469</v>
      </c>
      <c r="I380" s="13" t="s">
        <v>470</v>
      </c>
      <c r="J380" s="21">
        <v>28</v>
      </c>
      <c r="K380" s="22">
        <f t="shared" si="47"/>
        <v>0</v>
      </c>
      <c r="L380" s="22"/>
      <c r="M380" s="22"/>
      <c r="N380" s="22"/>
      <c r="O380" s="22"/>
      <c r="P380" s="21">
        <v>28</v>
      </c>
      <c r="Q380" s="33">
        <f t="shared" si="48"/>
        <v>0</v>
      </c>
      <c r="R380" s="33"/>
      <c r="S380" s="33"/>
      <c r="T380" s="33"/>
      <c r="U380" s="33"/>
      <c r="V380" s="33"/>
      <c r="W380" s="33"/>
      <c r="X380" s="14" t="s">
        <v>49</v>
      </c>
      <c r="Y380" s="21" t="s">
        <v>51</v>
      </c>
      <c r="Z380" s="21" t="s">
        <v>51</v>
      </c>
      <c r="AA380" s="21" t="s">
        <v>51</v>
      </c>
      <c r="AB380" s="21" t="s">
        <v>51</v>
      </c>
      <c r="AC380" s="14">
        <v>17119</v>
      </c>
      <c r="AD380" s="14">
        <v>58437</v>
      </c>
      <c r="AE380" s="14">
        <v>106438</v>
      </c>
      <c r="AF380" s="14" t="s">
        <v>1437</v>
      </c>
      <c r="AG380" s="14" t="s">
        <v>1438</v>
      </c>
      <c r="AH380" s="14"/>
    </row>
    <row r="381" s="1" customFormat="1" ht="48" spans="1:34">
      <c r="A381" s="11"/>
      <c r="B381" s="14" t="s">
        <v>1480</v>
      </c>
      <c r="C381" s="14" t="s">
        <v>1481</v>
      </c>
      <c r="D381" s="14" t="s">
        <v>108</v>
      </c>
      <c r="E381" s="14" t="s">
        <v>931</v>
      </c>
      <c r="F381" s="14">
        <v>2023</v>
      </c>
      <c r="G381" s="15" t="s">
        <v>108</v>
      </c>
      <c r="H381" s="15" t="s">
        <v>110</v>
      </c>
      <c r="I381" s="15" t="s">
        <v>111</v>
      </c>
      <c r="J381" s="21">
        <v>410</v>
      </c>
      <c r="K381" s="22">
        <f t="shared" si="47"/>
        <v>0</v>
      </c>
      <c r="L381" s="22"/>
      <c r="M381" s="22"/>
      <c r="N381" s="22"/>
      <c r="O381" s="22"/>
      <c r="P381" s="21">
        <v>410</v>
      </c>
      <c r="Q381" s="33">
        <f t="shared" si="48"/>
        <v>0</v>
      </c>
      <c r="R381" s="33"/>
      <c r="S381" s="33"/>
      <c r="T381" s="33"/>
      <c r="U381" s="33"/>
      <c r="V381" s="33"/>
      <c r="W381" s="33"/>
      <c r="X381" s="14" t="s">
        <v>49</v>
      </c>
      <c r="Y381" s="16" t="s">
        <v>51</v>
      </c>
      <c r="Z381" s="21" t="s">
        <v>51</v>
      </c>
      <c r="AA381" s="21" t="s">
        <v>51</v>
      </c>
      <c r="AB381" s="21" t="s">
        <v>51</v>
      </c>
      <c r="AC381" s="14">
        <v>573</v>
      </c>
      <c r="AD381" s="14">
        <v>1945</v>
      </c>
      <c r="AE381" s="14">
        <v>1945</v>
      </c>
      <c r="AF381" s="14" t="s">
        <v>1445</v>
      </c>
      <c r="AG381" s="14" t="s">
        <v>1429</v>
      </c>
      <c r="AH381" s="14"/>
    </row>
    <row r="382" s="1" customFormat="1" ht="48" spans="1:34">
      <c r="A382" s="11"/>
      <c r="B382" s="14" t="s">
        <v>1482</v>
      </c>
      <c r="C382" s="14" t="s">
        <v>1483</v>
      </c>
      <c r="D382" s="21" t="s">
        <v>202</v>
      </c>
      <c r="E382" s="21" t="s">
        <v>375</v>
      </c>
      <c r="F382" s="14">
        <v>2023</v>
      </c>
      <c r="G382" s="21" t="s">
        <v>202</v>
      </c>
      <c r="H382" s="15" t="s">
        <v>204</v>
      </c>
      <c r="I382" s="15" t="s">
        <v>205</v>
      </c>
      <c r="J382" s="21">
        <v>108</v>
      </c>
      <c r="K382" s="22">
        <f t="shared" si="47"/>
        <v>0</v>
      </c>
      <c r="L382" s="22"/>
      <c r="M382" s="22"/>
      <c r="N382" s="22"/>
      <c r="O382" s="22"/>
      <c r="P382" s="21">
        <v>108</v>
      </c>
      <c r="Q382" s="33">
        <f t="shared" si="48"/>
        <v>0</v>
      </c>
      <c r="R382" s="33"/>
      <c r="S382" s="33"/>
      <c r="T382" s="33"/>
      <c r="U382" s="33"/>
      <c r="V382" s="33"/>
      <c r="W382" s="33"/>
      <c r="X382" s="14" t="s">
        <v>49</v>
      </c>
      <c r="Y382" s="16" t="s">
        <v>51</v>
      </c>
      <c r="Z382" s="21" t="s">
        <v>51</v>
      </c>
      <c r="AA382" s="21" t="s">
        <v>51</v>
      </c>
      <c r="AB382" s="21" t="s">
        <v>51</v>
      </c>
      <c r="AC382" s="14">
        <v>63</v>
      </c>
      <c r="AD382" s="14">
        <v>182</v>
      </c>
      <c r="AE382" s="14">
        <v>182</v>
      </c>
      <c r="AF382" s="14" t="s">
        <v>1445</v>
      </c>
      <c r="AG382" s="14" t="s">
        <v>1429</v>
      </c>
      <c r="AH382" s="14"/>
    </row>
    <row r="383" s="1" customFormat="1" ht="36" spans="1:34">
      <c r="A383" s="11"/>
      <c r="B383" s="14" t="s">
        <v>1484</v>
      </c>
      <c r="C383" s="14" t="s">
        <v>1485</v>
      </c>
      <c r="D383" s="14" t="s">
        <v>225</v>
      </c>
      <c r="E383" s="14" t="s">
        <v>379</v>
      </c>
      <c r="F383" s="14">
        <v>2023</v>
      </c>
      <c r="G383" s="15" t="s">
        <v>225</v>
      </c>
      <c r="H383" s="15" t="s">
        <v>227</v>
      </c>
      <c r="I383" s="15" t="s">
        <v>228</v>
      </c>
      <c r="J383" s="21">
        <v>134</v>
      </c>
      <c r="K383" s="22">
        <f t="shared" si="47"/>
        <v>0</v>
      </c>
      <c r="L383" s="22"/>
      <c r="M383" s="22"/>
      <c r="N383" s="22"/>
      <c r="O383" s="22"/>
      <c r="P383" s="21">
        <v>134</v>
      </c>
      <c r="Q383" s="33">
        <f t="shared" si="48"/>
        <v>0</v>
      </c>
      <c r="R383" s="33"/>
      <c r="S383" s="33"/>
      <c r="T383" s="33"/>
      <c r="U383" s="33"/>
      <c r="V383" s="33"/>
      <c r="W383" s="33"/>
      <c r="X383" s="14" t="s">
        <v>49</v>
      </c>
      <c r="Y383" s="16" t="s">
        <v>50</v>
      </c>
      <c r="Z383" s="21" t="s">
        <v>51</v>
      </c>
      <c r="AA383" s="21" t="s">
        <v>51</v>
      </c>
      <c r="AB383" s="21" t="s">
        <v>51</v>
      </c>
      <c r="AC383" s="14">
        <v>47</v>
      </c>
      <c r="AD383" s="14">
        <v>172</v>
      </c>
      <c r="AE383" s="14">
        <v>172</v>
      </c>
      <c r="AF383" s="14" t="s">
        <v>1445</v>
      </c>
      <c r="AG383" s="14" t="s">
        <v>1429</v>
      </c>
      <c r="AH383" s="14"/>
    </row>
    <row r="384" s="1" customFormat="1" ht="48" spans="1:34">
      <c r="A384" s="11"/>
      <c r="B384" s="14" t="s">
        <v>1486</v>
      </c>
      <c r="C384" s="14" t="s">
        <v>1487</v>
      </c>
      <c r="D384" s="14" t="s">
        <v>56</v>
      </c>
      <c r="E384" s="14" t="s">
        <v>493</v>
      </c>
      <c r="F384" s="14">
        <v>2023</v>
      </c>
      <c r="G384" s="14" t="s">
        <v>56</v>
      </c>
      <c r="H384" s="14" t="s">
        <v>58</v>
      </c>
      <c r="I384" s="15" t="s">
        <v>59</v>
      </c>
      <c r="J384" s="21">
        <v>292</v>
      </c>
      <c r="K384" s="22">
        <f t="shared" si="47"/>
        <v>0</v>
      </c>
      <c r="L384" s="22"/>
      <c r="M384" s="22"/>
      <c r="N384" s="22"/>
      <c r="O384" s="22"/>
      <c r="P384" s="21">
        <v>292</v>
      </c>
      <c r="Q384" s="33">
        <f t="shared" si="48"/>
        <v>0</v>
      </c>
      <c r="R384" s="33"/>
      <c r="S384" s="33"/>
      <c r="T384" s="33"/>
      <c r="U384" s="33"/>
      <c r="V384" s="33"/>
      <c r="W384" s="33"/>
      <c r="X384" s="14" t="s">
        <v>49</v>
      </c>
      <c r="Y384" s="21" t="s">
        <v>51</v>
      </c>
      <c r="Z384" s="21" t="s">
        <v>51</v>
      </c>
      <c r="AA384" s="21" t="s">
        <v>51</v>
      </c>
      <c r="AB384" s="21" t="s">
        <v>51</v>
      </c>
      <c r="AC384" s="14">
        <v>128</v>
      </c>
      <c r="AD384" s="14">
        <v>417</v>
      </c>
      <c r="AE384" s="14">
        <v>417</v>
      </c>
      <c r="AF384" s="14" t="s">
        <v>417</v>
      </c>
      <c r="AG384" s="14" t="s">
        <v>1429</v>
      </c>
      <c r="AH384" s="14"/>
    </row>
    <row r="385" s="1" customFormat="1" ht="48" spans="1:34">
      <c r="A385" s="11"/>
      <c r="B385" s="14" t="s">
        <v>1488</v>
      </c>
      <c r="C385" s="14" t="s">
        <v>1489</v>
      </c>
      <c r="D385" s="14" t="s">
        <v>56</v>
      </c>
      <c r="E385" s="14" t="s">
        <v>1490</v>
      </c>
      <c r="F385" s="14">
        <v>2023</v>
      </c>
      <c r="G385" s="14" t="s">
        <v>56</v>
      </c>
      <c r="H385" s="14" t="s">
        <v>58</v>
      </c>
      <c r="I385" s="15" t="s">
        <v>59</v>
      </c>
      <c r="J385" s="21">
        <v>310.5</v>
      </c>
      <c r="K385" s="22">
        <f t="shared" si="47"/>
        <v>0</v>
      </c>
      <c r="L385" s="22"/>
      <c r="M385" s="22"/>
      <c r="N385" s="22"/>
      <c r="O385" s="22"/>
      <c r="P385" s="21">
        <v>310.5</v>
      </c>
      <c r="Q385" s="33">
        <f t="shared" si="48"/>
        <v>0</v>
      </c>
      <c r="R385" s="33"/>
      <c r="S385" s="33"/>
      <c r="T385" s="33"/>
      <c r="U385" s="33"/>
      <c r="V385" s="33"/>
      <c r="W385" s="33"/>
      <c r="X385" s="14" t="s">
        <v>49</v>
      </c>
      <c r="Y385" s="21" t="s">
        <v>50</v>
      </c>
      <c r="Z385" s="21" t="s">
        <v>51</v>
      </c>
      <c r="AA385" s="21" t="s">
        <v>51</v>
      </c>
      <c r="AB385" s="21" t="s">
        <v>51</v>
      </c>
      <c r="AC385" s="14">
        <v>75</v>
      </c>
      <c r="AD385" s="14">
        <v>257</v>
      </c>
      <c r="AE385" s="14">
        <v>257</v>
      </c>
      <c r="AF385" s="14" t="s">
        <v>417</v>
      </c>
      <c r="AG385" s="14" t="s">
        <v>1429</v>
      </c>
      <c r="AH385" s="14"/>
    </row>
    <row r="386" s="1" customFormat="1" ht="48" spans="1:34">
      <c r="A386" s="11"/>
      <c r="B386" s="14" t="s">
        <v>1491</v>
      </c>
      <c r="C386" s="14" t="s">
        <v>1492</v>
      </c>
      <c r="D386" s="14" t="s">
        <v>90</v>
      </c>
      <c r="E386" s="14" t="s">
        <v>348</v>
      </c>
      <c r="F386" s="14">
        <v>2023</v>
      </c>
      <c r="G386" s="15" t="s">
        <v>90</v>
      </c>
      <c r="H386" s="15" t="s">
        <v>92</v>
      </c>
      <c r="I386" s="15" t="s">
        <v>93</v>
      </c>
      <c r="J386" s="21">
        <v>221.56</v>
      </c>
      <c r="K386" s="22">
        <f t="shared" si="47"/>
        <v>0</v>
      </c>
      <c r="L386" s="22"/>
      <c r="M386" s="22"/>
      <c r="N386" s="22"/>
      <c r="O386" s="22"/>
      <c r="P386" s="21">
        <v>221.56</v>
      </c>
      <c r="Q386" s="33">
        <f t="shared" si="48"/>
        <v>0</v>
      </c>
      <c r="R386" s="33"/>
      <c r="S386" s="33"/>
      <c r="T386" s="33"/>
      <c r="U386" s="33"/>
      <c r="V386" s="33"/>
      <c r="W386" s="33"/>
      <c r="X386" s="14" t="s">
        <v>49</v>
      </c>
      <c r="Y386" s="21" t="s">
        <v>51</v>
      </c>
      <c r="Z386" s="21" t="s">
        <v>51</v>
      </c>
      <c r="AA386" s="21" t="s">
        <v>51</v>
      </c>
      <c r="AB386" s="21" t="s">
        <v>51</v>
      </c>
      <c r="AC386" s="14">
        <v>100</v>
      </c>
      <c r="AD386" s="14">
        <v>330</v>
      </c>
      <c r="AE386" s="14">
        <v>330</v>
      </c>
      <c r="AF386" s="14" t="s">
        <v>417</v>
      </c>
      <c r="AG386" s="14" t="s">
        <v>1429</v>
      </c>
      <c r="AH386" s="14"/>
    </row>
    <row r="387" s="1" customFormat="1" ht="48" spans="1:34">
      <c r="A387" s="11"/>
      <c r="B387" s="14" t="s">
        <v>1493</v>
      </c>
      <c r="C387" s="14" t="s">
        <v>1494</v>
      </c>
      <c r="D387" s="14" t="s">
        <v>190</v>
      </c>
      <c r="E387" s="14" t="s">
        <v>1495</v>
      </c>
      <c r="F387" s="14">
        <v>2023</v>
      </c>
      <c r="G387" s="15" t="s">
        <v>190</v>
      </c>
      <c r="H387" s="14" t="s">
        <v>192</v>
      </c>
      <c r="I387" s="15" t="s">
        <v>193</v>
      </c>
      <c r="J387" s="21">
        <v>201.82</v>
      </c>
      <c r="K387" s="22">
        <f t="shared" si="47"/>
        <v>0</v>
      </c>
      <c r="L387" s="22"/>
      <c r="M387" s="22"/>
      <c r="N387" s="22"/>
      <c r="O387" s="22"/>
      <c r="P387" s="21">
        <v>201.82</v>
      </c>
      <c r="Q387" s="33">
        <f t="shared" si="48"/>
        <v>0</v>
      </c>
      <c r="R387" s="33"/>
      <c r="S387" s="33"/>
      <c r="T387" s="33"/>
      <c r="U387" s="33"/>
      <c r="V387" s="33"/>
      <c r="W387" s="33"/>
      <c r="X387" s="14" t="s">
        <v>49</v>
      </c>
      <c r="Y387" s="14" t="s">
        <v>51</v>
      </c>
      <c r="Z387" s="21" t="s">
        <v>51</v>
      </c>
      <c r="AA387" s="21" t="s">
        <v>51</v>
      </c>
      <c r="AB387" s="21" t="s">
        <v>51</v>
      </c>
      <c r="AC387" s="14">
        <v>80</v>
      </c>
      <c r="AD387" s="14">
        <v>252</v>
      </c>
      <c r="AE387" s="14">
        <v>252</v>
      </c>
      <c r="AF387" s="14" t="s">
        <v>417</v>
      </c>
      <c r="AG387" s="14" t="s">
        <v>1429</v>
      </c>
      <c r="AH387" s="14"/>
    </row>
    <row r="388" s="1" customFormat="1" ht="48" spans="1:34">
      <c r="A388" s="11"/>
      <c r="B388" s="14" t="s">
        <v>1496</v>
      </c>
      <c r="C388" s="14" t="s">
        <v>1497</v>
      </c>
      <c r="D388" s="14" t="s">
        <v>173</v>
      </c>
      <c r="E388" s="14" t="s">
        <v>1498</v>
      </c>
      <c r="F388" s="14">
        <v>2023</v>
      </c>
      <c r="G388" s="15" t="s">
        <v>468</v>
      </c>
      <c r="H388" s="14" t="s">
        <v>469</v>
      </c>
      <c r="I388" s="13" t="s">
        <v>470</v>
      </c>
      <c r="J388" s="21">
        <v>671.49</v>
      </c>
      <c r="K388" s="22">
        <f t="shared" si="47"/>
        <v>0</v>
      </c>
      <c r="L388" s="22"/>
      <c r="M388" s="22"/>
      <c r="N388" s="22"/>
      <c r="O388" s="22"/>
      <c r="P388" s="21">
        <v>671.49</v>
      </c>
      <c r="Q388" s="33">
        <f t="shared" si="48"/>
        <v>0</v>
      </c>
      <c r="R388" s="33"/>
      <c r="S388" s="33"/>
      <c r="T388" s="33"/>
      <c r="U388" s="33"/>
      <c r="V388" s="33"/>
      <c r="W388" s="33"/>
      <c r="X388" s="14" t="s">
        <v>49</v>
      </c>
      <c r="Y388" s="21" t="s">
        <v>50</v>
      </c>
      <c r="Z388" s="21" t="s">
        <v>51</v>
      </c>
      <c r="AA388" s="21" t="s">
        <v>51</v>
      </c>
      <c r="AB388" s="21" t="s">
        <v>51</v>
      </c>
      <c r="AC388" s="14">
        <v>99</v>
      </c>
      <c r="AD388" s="14">
        <v>347</v>
      </c>
      <c r="AE388" s="14">
        <v>347</v>
      </c>
      <c r="AF388" s="14" t="s">
        <v>417</v>
      </c>
      <c r="AG388" s="14" t="s">
        <v>1429</v>
      </c>
      <c r="AH388" s="14"/>
    </row>
    <row r="389" s="1" customFormat="1" ht="48" spans="1:34">
      <c r="A389" s="11"/>
      <c r="B389" s="14" t="s">
        <v>1499</v>
      </c>
      <c r="C389" s="14" t="s">
        <v>1500</v>
      </c>
      <c r="D389" s="14" t="s">
        <v>314</v>
      </c>
      <c r="E389" s="14" t="s">
        <v>322</v>
      </c>
      <c r="F389" s="14">
        <v>2023</v>
      </c>
      <c r="G389" s="15" t="s">
        <v>314</v>
      </c>
      <c r="H389" s="14" t="s">
        <v>316</v>
      </c>
      <c r="I389" s="15" t="s">
        <v>317</v>
      </c>
      <c r="J389" s="21">
        <v>245</v>
      </c>
      <c r="K389" s="22">
        <f t="shared" si="47"/>
        <v>0</v>
      </c>
      <c r="L389" s="22"/>
      <c r="M389" s="22"/>
      <c r="N389" s="22"/>
      <c r="O389" s="22"/>
      <c r="P389" s="21">
        <v>245</v>
      </c>
      <c r="Q389" s="33">
        <f t="shared" si="48"/>
        <v>0</v>
      </c>
      <c r="R389" s="33"/>
      <c r="S389" s="33"/>
      <c r="T389" s="33"/>
      <c r="U389" s="33"/>
      <c r="V389" s="33"/>
      <c r="W389" s="33"/>
      <c r="X389" s="14" t="s">
        <v>49</v>
      </c>
      <c r="Y389" s="21" t="s">
        <v>51</v>
      </c>
      <c r="Z389" s="21" t="s">
        <v>51</v>
      </c>
      <c r="AA389" s="21" t="s">
        <v>51</v>
      </c>
      <c r="AB389" s="21" t="s">
        <v>51</v>
      </c>
      <c r="AC389" s="14">
        <v>40</v>
      </c>
      <c r="AD389" s="14">
        <v>155</v>
      </c>
      <c r="AE389" s="14">
        <v>155</v>
      </c>
      <c r="AF389" s="14" t="s">
        <v>417</v>
      </c>
      <c r="AG389" s="14" t="s">
        <v>1429</v>
      </c>
      <c r="AH389" s="14"/>
    </row>
    <row r="390" s="1" customFormat="1" ht="48" spans="1:34">
      <c r="A390" s="11"/>
      <c r="B390" s="14" t="s">
        <v>1501</v>
      </c>
      <c r="C390" s="14" t="s">
        <v>1502</v>
      </c>
      <c r="D390" s="14" t="s">
        <v>135</v>
      </c>
      <c r="E390" s="14" t="s">
        <v>1503</v>
      </c>
      <c r="F390" s="14">
        <v>2023</v>
      </c>
      <c r="G390" s="15" t="s">
        <v>135</v>
      </c>
      <c r="H390" s="15" t="s">
        <v>137</v>
      </c>
      <c r="I390" s="15" t="s">
        <v>138</v>
      </c>
      <c r="J390" s="21">
        <v>105</v>
      </c>
      <c r="K390" s="22">
        <f t="shared" si="47"/>
        <v>0</v>
      </c>
      <c r="L390" s="22"/>
      <c r="M390" s="22"/>
      <c r="N390" s="22"/>
      <c r="O390" s="22"/>
      <c r="P390" s="21">
        <v>105</v>
      </c>
      <c r="Q390" s="33">
        <f t="shared" si="48"/>
        <v>0</v>
      </c>
      <c r="R390" s="33"/>
      <c r="S390" s="33"/>
      <c r="T390" s="33"/>
      <c r="U390" s="33"/>
      <c r="V390" s="33"/>
      <c r="W390" s="33"/>
      <c r="X390" s="14" t="s">
        <v>49</v>
      </c>
      <c r="Y390" s="21" t="s">
        <v>50</v>
      </c>
      <c r="Z390" s="21" t="s">
        <v>51</v>
      </c>
      <c r="AA390" s="21" t="s">
        <v>51</v>
      </c>
      <c r="AB390" s="21" t="s">
        <v>51</v>
      </c>
      <c r="AC390" s="14">
        <v>47</v>
      </c>
      <c r="AD390" s="14">
        <v>134</v>
      </c>
      <c r="AE390" s="14">
        <v>134</v>
      </c>
      <c r="AF390" s="14" t="s">
        <v>417</v>
      </c>
      <c r="AG390" s="14" t="s">
        <v>1429</v>
      </c>
      <c r="AH390" s="14"/>
    </row>
    <row r="391" s="1" customFormat="1" ht="48" spans="1:34">
      <c r="A391" s="11"/>
      <c r="B391" s="14" t="s">
        <v>1504</v>
      </c>
      <c r="C391" s="14" t="s">
        <v>1505</v>
      </c>
      <c r="D391" s="14" t="s">
        <v>152</v>
      </c>
      <c r="E391" s="14" t="s">
        <v>1087</v>
      </c>
      <c r="F391" s="14">
        <v>2023</v>
      </c>
      <c r="G391" s="15" t="s">
        <v>152</v>
      </c>
      <c r="H391" s="14" t="s">
        <v>154</v>
      </c>
      <c r="I391" s="15" t="s">
        <v>155</v>
      </c>
      <c r="J391" s="21">
        <v>35</v>
      </c>
      <c r="K391" s="22">
        <f t="shared" si="47"/>
        <v>0</v>
      </c>
      <c r="L391" s="22"/>
      <c r="M391" s="22"/>
      <c r="N391" s="22"/>
      <c r="O391" s="22"/>
      <c r="P391" s="21">
        <v>35</v>
      </c>
      <c r="Q391" s="33">
        <f t="shared" si="48"/>
        <v>0</v>
      </c>
      <c r="R391" s="33"/>
      <c r="S391" s="33"/>
      <c r="T391" s="33"/>
      <c r="U391" s="33"/>
      <c r="V391" s="33"/>
      <c r="W391" s="33"/>
      <c r="X391" s="14" t="s">
        <v>49</v>
      </c>
      <c r="Y391" s="21" t="s">
        <v>50</v>
      </c>
      <c r="Z391" s="21" t="s">
        <v>51</v>
      </c>
      <c r="AA391" s="21" t="s">
        <v>51</v>
      </c>
      <c r="AB391" s="21" t="s">
        <v>51</v>
      </c>
      <c r="AC391" s="14">
        <v>76</v>
      </c>
      <c r="AD391" s="14">
        <v>209</v>
      </c>
      <c r="AE391" s="14">
        <v>209</v>
      </c>
      <c r="AF391" s="14" t="s">
        <v>417</v>
      </c>
      <c r="AG391" s="14" t="s">
        <v>1429</v>
      </c>
      <c r="AH391" s="14"/>
    </row>
    <row r="392" s="1" customFormat="1" ht="48" spans="1:34">
      <c r="A392" s="11"/>
      <c r="B392" s="14" t="s">
        <v>1506</v>
      </c>
      <c r="C392" s="14" t="s">
        <v>1507</v>
      </c>
      <c r="D392" s="14" t="s">
        <v>56</v>
      </c>
      <c r="E392" s="14" t="s">
        <v>1508</v>
      </c>
      <c r="F392" s="14">
        <v>2023</v>
      </c>
      <c r="G392" s="14" t="s">
        <v>56</v>
      </c>
      <c r="H392" s="14" t="s">
        <v>58</v>
      </c>
      <c r="I392" s="15" t="s">
        <v>59</v>
      </c>
      <c r="J392" s="21">
        <v>150</v>
      </c>
      <c r="K392" s="22">
        <f t="shared" si="47"/>
        <v>0</v>
      </c>
      <c r="L392" s="22"/>
      <c r="M392" s="22"/>
      <c r="N392" s="22"/>
      <c r="O392" s="22"/>
      <c r="P392" s="21">
        <v>150</v>
      </c>
      <c r="Q392" s="33">
        <f t="shared" si="48"/>
        <v>0</v>
      </c>
      <c r="R392" s="33"/>
      <c r="S392" s="33"/>
      <c r="T392" s="33"/>
      <c r="U392" s="33"/>
      <c r="V392" s="33"/>
      <c r="W392" s="33"/>
      <c r="X392" s="14" t="s">
        <v>49</v>
      </c>
      <c r="Y392" s="21" t="s">
        <v>50</v>
      </c>
      <c r="Z392" s="21" t="s">
        <v>51</v>
      </c>
      <c r="AA392" s="21" t="s">
        <v>51</v>
      </c>
      <c r="AB392" s="21" t="s">
        <v>51</v>
      </c>
      <c r="AC392" s="14">
        <v>96</v>
      </c>
      <c r="AD392" s="14">
        <v>250</v>
      </c>
      <c r="AE392" s="14">
        <v>250</v>
      </c>
      <c r="AF392" s="14" t="s">
        <v>417</v>
      </c>
      <c r="AG392" s="14" t="s">
        <v>1429</v>
      </c>
      <c r="AH392" s="14"/>
    </row>
    <row r="393" s="1" customFormat="1" ht="48" spans="1:34">
      <c r="A393" s="11"/>
      <c r="B393" s="14" t="s">
        <v>1509</v>
      </c>
      <c r="C393" s="14" t="s">
        <v>1510</v>
      </c>
      <c r="D393" s="14" t="s">
        <v>45</v>
      </c>
      <c r="E393" s="14" t="s">
        <v>352</v>
      </c>
      <c r="F393" s="14">
        <v>2023</v>
      </c>
      <c r="G393" s="15" t="s">
        <v>45</v>
      </c>
      <c r="H393" s="14" t="s">
        <v>102</v>
      </c>
      <c r="I393" s="15" t="s">
        <v>103</v>
      </c>
      <c r="J393" s="21">
        <v>220</v>
      </c>
      <c r="K393" s="22">
        <f t="shared" si="47"/>
        <v>0</v>
      </c>
      <c r="L393" s="22"/>
      <c r="M393" s="22"/>
      <c r="N393" s="22"/>
      <c r="O393" s="22"/>
      <c r="P393" s="21">
        <v>220</v>
      </c>
      <c r="Q393" s="33">
        <f t="shared" si="48"/>
        <v>0</v>
      </c>
      <c r="R393" s="33"/>
      <c r="S393" s="33"/>
      <c r="T393" s="33"/>
      <c r="U393" s="33"/>
      <c r="V393" s="33"/>
      <c r="W393" s="33"/>
      <c r="X393" s="14" t="s">
        <v>49</v>
      </c>
      <c r="Y393" s="21" t="s">
        <v>51</v>
      </c>
      <c r="Z393" s="21" t="s">
        <v>51</v>
      </c>
      <c r="AA393" s="21" t="s">
        <v>51</v>
      </c>
      <c r="AB393" s="21" t="s">
        <v>51</v>
      </c>
      <c r="AC393" s="14">
        <v>47</v>
      </c>
      <c r="AD393" s="14">
        <v>163</v>
      </c>
      <c r="AE393" s="14">
        <v>163</v>
      </c>
      <c r="AF393" s="14" t="s">
        <v>417</v>
      </c>
      <c r="AG393" s="14" t="s">
        <v>1429</v>
      </c>
      <c r="AH393" s="14"/>
    </row>
    <row r="394" s="1" customFormat="1" ht="48" spans="1:34">
      <c r="A394" s="11"/>
      <c r="B394" s="14" t="s">
        <v>1511</v>
      </c>
      <c r="C394" s="14" t="s">
        <v>1512</v>
      </c>
      <c r="D394" s="14" t="s">
        <v>108</v>
      </c>
      <c r="E394" s="14" t="s">
        <v>109</v>
      </c>
      <c r="F394" s="14">
        <v>2023</v>
      </c>
      <c r="G394" s="15" t="s">
        <v>108</v>
      </c>
      <c r="H394" s="15" t="s">
        <v>110</v>
      </c>
      <c r="I394" s="15" t="s">
        <v>111</v>
      </c>
      <c r="J394" s="21">
        <v>90.63</v>
      </c>
      <c r="K394" s="22">
        <f t="shared" si="47"/>
        <v>0</v>
      </c>
      <c r="L394" s="22"/>
      <c r="M394" s="22"/>
      <c r="N394" s="22"/>
      <c r="O394" s="22"/>
      <c r="P394" s="21">
        <v>90.63</v>
      </c>
      <c r="Q394" s="33">
        <f t="shared" si="48"/>
        <v>0</v>
      </c>
      <c r="R394" s="33"/>
      <c r="S394" s="33"/>
      <c r="T394" s="33"/>
      <c r="U394" s="33"/>
      <c r="V394" s="33"/>
      <c r="W394" s="33"/>
      <c r="X394" s="14" t="s">
        <v>49</v>
      </c>
      <c r="Y394" s="21" t="s">
        <v>50</v>
      </c>
      <c r="Z394" s="21" t="s">
        <v>51</v>
      </c>
      <c r="AA394" s="21" t="s">
        <v>51</v>
      </c>
      <c r="AB394" s="21" t="s">
        <v>51</v>
      </c>
      <c r="AC394" s="14">
        <v>74</v>
      </c>
      <c r="AD394" s="14">
        <v>294</v>
      </c>
      <c r="AE394" s="14">
        <v>294</v>
      </c>
      <c r="AF394" s="14" t="s">
        <v>417</v>
      </c>
      <c r="AG394" s="14" t="s">
        <v>1429</v>
      </c>
      <c r="AH394" s="14"/>
    </row>
    <row r="395" s="1" customFormat="1" ht="48" spans="1:34">
      <c r="A395" s="11"/>
      <c r="B395" s="14" t="s">
        <v>1513</v>
      </c>
      <c r="C395" s="14" t="s">
        <v>1514</v>
      </c>
      <c r="D395" s="14" t="s">
        <v>90</v>
      </c>
      <c r="E395" s="14" t="s">
        <v>1129</v>
      </c>
      <c r="F395" s="14">
        <v>2023</v>
      </c>
      <c r="G395" s="15" t="s">
        <v>90</v>
      </c>
      <c r="H395" s="15" t="s">
        <v>92</v>
      </c>
      <c r="I395" s="15" t="s">
        <v>93</v>
      </c>
      <c r="J395" s="21">
        <v>154.3</v>
      </c>
      <c r="K395" s="22">
        <f t="shared" si="47"/>
        <v>0</v>
      </c>
      <c r="L395" s="22"/>
      <c r="M395" s="22"/>
      <c r="N395" s="22"/>
      <c r="O395" s="22"/>
      <c r="P395" s="21">
        <v>154.3</v>
      </c>
      <c r="Q395" s="33">
        <f t="shared" si="48"/>
        <v>0</v>
      </c>
      <c r="R395" s="33"/>
      <c r="S395" s="33"/>
      <c r="T395" s="33"/>
      <c r="U395" s="33"/>
      <c r="V395" s="33"/>
      <c r="W395" s="33"/>
      <c r="X395" s="14" t="s">
        <v>49</v>
      </c>
      <c r="Y395" s="14" t="s">
        <v>50</v>
      </c>
      <c r="Z395" s="21" t="s">
        <v>51</v>
      </c>
      <c r="AA395" s="21" t="s">
        <v>51</v>
      </c>
      <c r="AB395" s="21" t="s">
        <v>51</v>
      </c>
      <c r="AC395" s="14">
        <v>296</v>
      </c>
      <c r="AD395" s="14">
        <v>863</v>
      </c>
      <c r="AE395" s="14">
        <v>863</v>
      </c>
      <c r="AF395" s="14" t="s">
        <v>417</v>
      </c>
      <c r="AG395" s="14" t="s">
        <v>1429</v>
      </c>
      <c r="AH395" s="14"/>
    </row>
    <row r="396" s="1" customFormat="1" ht="48" spans="1:34">
      <c r="A396" s="11"/>
      <c r="B396" s="14" t="s">
        <v>1515</v>
      </c>
      <c r="C396" s="14" t="s">
        <v>1516</v>
      </c>
      <c r="D396" s="14" t="s">
        <v>190</v>
      </c>
      <c r="E396" s="14" t="s">
        <v>371</v>
      </c>
      <c r="F396" s="14">
        <v>2023</v>
      </c>
      <c r="G396" s="15" t="s">
        <v>190</v>
      </c>
      <c r="H396" s="14" t="s">
        <v>192</v>
      </c>
      <c r="I396" s="15" t="s">
        <v>193</v>
      </c>
      <c r="J396" s="21">
        <v>124.49</v>
      </c>
      <c r="K396" s="22">
        <f t="shared" ref="K396:K427" si="49">L396+M396+N396+O396</f>
        <v>0</v>
      </c>
      <c r="L396" s="22"/>
      <c r="M396" s="22"/>
      <c r="N396" s="22"/>
      <c r="O396" s="22"/>
      <c r="P396" s="21">
        <v>124.49</v>
      </c>
      <c r="Q396" s="33">
        <f t="shared" ref="Q396:Q427" si="50">J396-L396-M396-N396-O396-P396</f>
        <v>0</v>
      </c>
      <c r="R396" s="33"/>
      <c r="S396" s="33"/>
      <c r="T396" s="33"/>
      <c r="U396" s="33"/>
      <c r="V396" s="33"/>
      <c r="W396" s="33"/>
      <c r="X396" s="14" t="s">
        <v>49</v>
      </c>
      <c r="Y396" s="21" t="s">
        <v>50</v>
      </c>
      <c r="Z396" s="21" t="s">
        <v>51</v>
      </c>
      <c r="AA396" s="21" t="s">
        <v>51</v>
      </c>
      <c r="AB396" s="21" t="s">
        <v>51</v>
      </c>
      <c r="AC396" s="14">
        <v>68</v>
      </c>
      <c r="AD396" s="14">
        <v>226</v>
      </c>
      <c r="AE396" s="14">
        <v>226</v>
      </c>
      <c r="AF396" s="14" t="s">
        <v>417</v>
      </c>
      <c r="AG396" s="14" t="s">
        <v>1429</v>
      </c>
      <c r="AH396" s="14"/>
    </row>
    <row r="397" s="1" customFormat="1" ht="48" spans="1:34">
      <c r="A397" s="11"/>
      <c r="B397" s="14" t="s">
        <v>1517</v>
      </c>
      <c r="C397" s="14" t="s">
        <v>1518</v>
      </c>
      <c r="D397" s="14" t="s">
        <v>108</v>
      </c>
      <c r="E397" s="14" t="s">
        <v>125</v>
      </c>
      <c r="F397" s="14">
        <v>2023</v>
      </c>
      <c r="G397" s="15" t="s">
        <v>108</v>
      </c>
      <c r="H397" s="15" t="s">
        <v>110</v>
      </c>
      <c r="I397" s="15" t="s">
        <v>111</v>
      </c>
      <c r="J397" s="21">
        <v>42</v>
      </c>
      <c r="K397" s="22">
        <f t="shared" si="49"/>
        <v>0</v>
      </c>
      <c r="L397" s="22"/>
      <c r="M397" s="22"/>
      <c r="N397" s="22"/>
      <c r="O397" s="22"/>
      <c r="P397" s="21">
        <v>42</v>
      </c>
      <c r="Q397" s="33">
        <f t="shared" si="50"/>
        <v>0</v>
      </c>
      <c r="R397" s="33"/>
      <c r="S397" s="33"/>
      <c r="T397" s="33"/>
      <c r="U397" s="33"/>
      <c r="V397" s="33"/>
      <c r="W397" s="33"/>
      <c r="X397" s="14" t="s">
        <v>49</v>
      </c>
      <c r="Y397" s="21" t="s">
        <v>50</v>
      </c>
      <c r="Z397" s="21" t="s">
        <v>51</v>
      </c>
      <c r="AA397" s="21" t="s">
        <v>51</v>
      </c>
      <c r="AB397" s="21" t="s">
        <v>51</v>
      </c>
      <c r="AC397" s="14">
        <v>25</v>
      </c>
      <c r="AD397" s="14">
        <v>81</v>
      </c>
      <c r="AE397" s="14">
        <v>81</v>
      </c>
      <c r="AF397" s="14" t="s">
        <v>417</v>
      </c>
      <c r="AG397" s="14" t="s">
        <v>1429</v>
      </c>
      <c r="AH397" s="14"/>
    </row>
    <row r="398" s="1" customFormat="1" ht="48" spans="1:34">
      <c r="A398" s="11"/>
      <c r="B398" s="14" t="s">
        <v>1519</v>
      </c>
      <c r="C398" s="14" t="s">
        <v>1520</v>
      </c>
      <c r="D398" s="14" t="s">
        <v>90</v>
      </c>
      <c r="E398" s="14" t="s">
        <v>91</v>
      </c>
      <c r="F398" s="14">
        <v>2023</v>
      </c>
      <c r="G398" s="14" t="s">
        <v>468</v>
      </c>
      <c r="H398" s="14" t="s">
        <v>469</v>
      </c>
      <c r="I398" s="13" t="s">
        <v>470</v>
      </c>
      <c r="J398" s="21">
        <v>64.25</v>
      </c>
      <c r="K398" s="22">
        <f t="shared" si="49"/>
        <v>0</v>
      </c>
      <c r="L398" s="22"/>
      <c r="M398" s="22"/>
      <c r="N398" s="22"/>
      <c r="O398" s="22"/>
      <c r="P398" s="21">
        <v>64.25</v>
      </c>
      <c r="Q398" s="33">
        <f t="shared" si="50"/>
        <v>0</v>
      </c>
      <c r="R398" s="33"/>
      <c r="S398" s="33"/>
      <c r="T398" s="33"/>
      <c r="U398" s="33"/>
      <c r="V398" s="33"/>
      <c r="W398" s="33"/>
      <c r="X398" s="14" t="s">
        <v>49</v>
      </c>
      <c r="Y398" s="21" t="s">
        <v>50</v>
      </c>
      <c r="Z398" s="21" t="s">
        <v>51</v>
      </c>
      <c r="AA398" s="21" t="s">
        <v>51</v>
      </c>
      <c r="AB398" s="21" t="s">
        <v>51</v>
      </c>
      <c r="AC398" s="14">
        <v>53</v>
      </c>
      <c r="AD398" s="14">
        <v>140</v>
      </c>
      <c r="AE398" s="14">
        <v>140</v>
      </c>
      <c r="AF398" s="14" t="s">
        <v>1458</v>
      </c>
      <c r="AG398" s="14" t="s">
        <v>1429</v>
      </c>
      <c r="AH398" s="14"/>
    </row>
    <row r="399" s="1" customFormat="1" ht="36" spans="1:34">
      <c r="A399" s="11"/>
      <c r="B399" s="14" t="s">
        <v>1521</v>
      </c>
      <c r="C399" s="14" t="s">
        <v>1522</v>
      </c>
      <c r="D399" s="14" t="s">
        <v>260</v>
      </c>
      <c r="E399" s="14" t="s">
        <v>261</v>
      </c>
      <c r="F399" s="14">
        <v>2023</v>
      </c>
      <c r="G399" s="14" t="s">
        <v>468</v>
      </c>
      <c r="H399" s="14" t="s">
        <v>469</v>
      </c>
      <c r="I399" s="13" t="s">
        <v>470</v>
      </c>
      <c r="J399" s="21">
        <v>10.5</v>
      </c>
      <c r="K399" s="22">
        <f t="shared" si="49"/>
        <v>0</v>
      </c>
      <c r="L399" s="22"/>
      <c r="M399" s="22"/>
      <c r="N399" s="22"/>
      <c r="O399" s="22"/>
      <c r="P399" s="21">
        <v>10.5</v>
      </c>
      <c r="Q399" s="33">
        <f t="shared" si="50"/>
        <v>0</v>
      </c>
      <c r="R399" s="33"/>
      <c r="S399" s="33"/>
      <c r="T399" s="33"/>
      <c r="U399" s="33"/>
      <c r="V399" s="33"/>
      <c r="W399" s="33"/>
      <c r="X399" s="14" t="s">
        <v>49</v>
      </c>
      <c r="Y399" s="21" t="s">
        <v>50</v>
      </c>
      <c r="Z399" s="21" t="s">
        <v>51</v>
      </c>
      <c r="AA399" s="21" t="s">
        <v>51</v>
      </c>
      <c r="AB399" s="21" t="s">
        <v>51</v>
      </c>
      <c r="AC399" s="14">
        <v>160</v>
      </c>
      <c r="AD399" s="14">
        <v>625</v>
      </c>
      <c r="AE399" s="14">
        <v>625</v>
      </c>
      <c r="AF399" s="14" t="s">
        <v>1458</v>
      </c>
      <c r="AG399" s="14" t="s">
        <v>1429</v>
      </c>
      <c r="AH399" s="14"/>
    </row>
    <row r="400" s="1" customFormat="1" ht="48" spans="1:34">
      <c r="A400" s="11"/>
      <c r="B400" s="14" t="s">
        <v>1523</v>
      </c>
      <c r="C400" s="14" t="s">
        <v>1524</v>
      </c>
      <c r="D400" s="14" t="s">
        <v>74</v>
      </c>
      <c r="E400" s="14" t="s">
        <v>1372</v>
      </c>
      <c r="F400" s="14">
        <v>2023</v>
      </c>
      <c r="G400" s="14" t="s">
        <v>468</v>
      </c>
      <c r="H400" s="14" t="s">
        <v>469</v>
      </c>
      <c r="I400" s="13" t="s">
        <v>470</v>
      </c>
      <c r="J400" s="21">
        <v>78.25</v>
      </c>
      <c r="K400" s="22">
        <f t="shared" si="49"/>
        <v>0</v>
      </c>
      <c r="L400" s="22"/>
      <c r="M400" s="22"/>
      <c r="N400" s="22"/>
      <c r="O400" s="22"/>
      <c r="P400" s="21">
        <v>78.25</v>
      </c>
      <c r="Q400" s="33">
        <f t="shared" si="50"/>
        <v>0</v>
      </c>
      <c r="R400" s="33"/>
      <c r="S400" s="33"/>
      <c r="T400" s="33"/>
      <c r="U400" s="33"/>
      <c r="V400" s="33"/>
      <c r="W400" s="33"/>
      <c r="X400" s="14" t="s">
        <v>49</v>
      </c>
      <c r="Y400" s="21" t="s">
        <v>50</v>
      </c>
      <c r="Z400" s="21" t="s">
        <v>51</v>
      </c>
      <c r="AA400" s="21" t="s">
        <v>51</v>
      </c>
      <c r="AB400" s="21" t="s">
        <v>51</v>
      </c>
      <c r="AC400" s="14">
        <v>49</v>
      </c>
      <c r="AD400" s="14">
        <v>170</v>
      </c>
      <c r="AE400" s="14">
        <v>170</v>
      </c>
      <c r="AF400" s="14" t="s">
        <v>1458</v>
      </c>
      <c r="AG400" s="14" t="s">
        <v>1429</v>
      </c>
      <c r="AH400" s="14"/>
    </row>
    <row r="401" s="1" customFormat="1" ht="48" spans="1:34">
      <c r="A401" s="11"/>
      <c r="B401" s="14" t="s">
        <v>1525</v>
      </c>
      <c r="C401" s="14" t="s">
        <v>1526</v>
      </c>
      <c r="D401" s="14" t="s">
        <v>74</v>
      </c>
      <c r="E401" s="14" t="s">
        <v>86</v>
      </c>
      <c r="F401" s="14">
        <v>2023</v>
      </c>
      <c r="G401" s="14" t="s">
        <v>468</v>
      </c>
      <c r="H401" s="14" t="s">
        <v>469</v>
      </c>
      <c r="I401" s="13" t="s">
        <v>470</v>
      </c>
      <c r="J401" s="21">
        <v>137.18</v>
      </c>
      <c r="K401" s="22">
        <f t="shared" si="49"/>
        <v>0</v>
      </c>
      <c r="L401" s="22"/>
      <c r="M401" s="22"/>
      <c r="N401" s="22"/>
      <c r="O401" s="22"/>
      <c r="P401" s="21">
        <v>137.18</v>
      </c>
      <c r="Q401" s="33">
        <f t="shared" si="50"/>
        <v>0</v>
      </c>
      <c r="R401" s="33"/>
      <c r="S401" s="33"/>
      <c r="T401" s="33"/>
      <c r="U401" s="33"/>
      <c r="V401" s="33"/>
      <c r="W401" s="33"/>
      <c r="X401" s="14" t="s">
        <v>49</v>
      </c>
      <c r="Y401" s="21" t="s">
        <v>50</v>
      </c>
      <c r="Z401" s="21" t="s">
        <v>51</v>
      </c>
      <c r="AA401" s="21" t="s">
        <v>51</v>
      </c>
      <c r="AB401" s="21" t="s">
        <v>51</v>
      </c>
      <c r="AC401" s="14">
        <v>51</v>
      </c>
      <c r="AD401" s="14">
        <v>160</v>
      </c>
      <c r="AE401" s="14">
        <v>160</v>
      </c>
      <c r="AF401" s="14" t="s">
        <v>1458</v>
      </c>
      <c r="AG401" s="14" t="s">
        <v>1429</v>
      </c>
      <c r="AH401" s="14"/>
    </row>
    <row r="402" s="1" customFormat="1" ht="36" spans="1:34">
      <c r="A402" s="11"/>
      <c r="B402" s="14" t="s">
        <v>1527</v>
      </c>
      <c r="C402" s="14" t="s">
        <v>1528</v>
      </c>
      <c r="D402" s="14" t="s">
        <v>297</v>
      </c>
      <c r="E402" s="14" t="s">
        <v>1061</v>
      </c>
      <c r="F402" s="14">
        <v>2023</v>
      </c>
      <c r="G402" s="14" t="s">
        <v>468</v>
      </c>
      <c r="H402" s="14" t="s">
        <v>469</v>
      </c>
      <c r="I402" s="13" t="s">
        <v>470</v>
      </c>
      <c r="J402" s="21">
        <v>13.75</v>
      </c>
      <c r="K402" s="22">
        <f t="shared" si="49"/>
        <v>0</v>
      </c>
      <c r="L402" s="22"/>
      <c r="M402" s="22"/>
      <c r="N402" s="22"/>
      <c r="O402" s="22"/>
      <c r="P402" s="21">
        <v>13.75</v>
      </c>
      <c r="Q402" s="33">
        <f t="shared" si="50"/>
        <v>0</v>
      </c>
      <c r="R402" s="33"/>
      <c r="S402" s="33"/>
      <c r="T402" s="33"/>
      <c r="U402" s="33"/>
      <c r="V402" s="33"/>
      <c r="W402" s="33"/>
      <c r="X402" s="14" t="s">
        <v>49</v>
      </c>
      <c r="Y402" s="21" t="s">
        <v>50</v>
      </c>
      <c r="Z402" s="21" t="s">
        <v>51</v>
      </c>
      <c r="AA402" s="21" t="s">
        <v>51</v>
      </c>
      <c r="AB402" s="21" t="s">
        <v>51</v>
      </c>
      <c r="AC402" s="14">
        <v>45</v>
      </c>
      <c r="AD402" s="14">
        <v>158</v>
      </c>
      <c r="AE402" s="14">
        <v>158</v>
      </c>
      <c r="AF402" s="14" t="s">
        <v>1458</v>
      </c>
      <c r="AG402" s="14" t="s">
        <v>1429</v>
      </c>
      <c r="AH402" s="14"/>
    </row>
    <row r="403" s="1" customFormat="1" ht="48" spans="1:34">
      <c r="A403" s="11"/>
      <c r="B403" s="14" t="s">
        <v>1529</v>
      </c>
      <c r="C403" s="14" t="s">
        <v>1530</v>
      </c>
      <c r="D403" s="14" t="s">
        <v>260</v>
      </c>
      <c r="E403" s="14" t="s">
        <v>1531</v>
      </c>
      <c r="F403" s="14">
        <v>2023</v>
      </c>
      <c r="G403" s="14" t="s">
        <v>468</v>
      </c>
      <c r="H403" s="14" t="s">
        <v>469</v>
      </c>
      <c r="I403" s="13" t="s">
        <v>470</v>
      </c>
      <c r="J403" s="21">
        <v>14.5</v>
      </c>
      <c r="K403" s="22">
        <f t="shared" si="49"/>
        <v>0</v>
      </c>
      <c r="L403" s="22"/>
      <c r="M403" s="22"/>
      <c r="N403" s="22"/>
      <c r="O403" s="22"/>
      <c r="P403" s="21">
        <v>14.5</v>
      </c>
      <c r="Q403" s="33">
        <f t="shared" si="50"/>
        <v>0</v>
      </c>
      <c r="R403" s="33"/>
      <c r="S403" s="33"/>
      <c r="T403" s="33"/>
      <c r="U403" s="33"/>
      <c r="V403" s="33"/>
      <c r="W403" s="33"/>
      <c r="X403" s="14" t="s">
        <v>49</v>
      </c>
      <c r="Y403" s="21" t="s">
        <v>50</v>
      </c>
      <c r="Z403" s="21" t="s">
        <v>51</v>
      </c>
      <c r="AA403" s="21" t="s">
        <v>51</v>
      </c>
      <c r="AB403" s="21" t="s">
        <v>51</v>
      </c>
      <c r="AC403" s="14">
        <v>121</v>
      </c>
      <c r="AD403" s="14">
        <v>400</v>
      </c>
      <c r="AE403" s="14">
        <v>400</v>
      </c>
      <c r="AF403" s="14" t="s">
        <v>1458</v>
      </c>
      <c r="AG403" s="14" t="s">
        <v>1429</v>
      </c>
      <c r="AH403" s="14"/>
    </row>
    <row r="404" s="1" customFormat="1" ht="36" spans="1:34">
      <c r="A404" s="11"/>
      <c r="B404" s="14" t="s">
        <v>1532</v>
      </c>
      <c r="C404" s="14" t="s">
        <v>1533</v>
      </c>
      <c r="D404" s="14" t="s">
        <v>260</v>
      </c>
      <c r="E404" s="14" t="s">
        <v>1534</v>
      </c>
      <c r="F404" s="14">
        <v>2023</v>
      </c>
      <c r="G404" s="14" t="s">
        <v>468</v>
      </c>
      <c r="H404" s="14" t="s">
        <v>469</v>
      </c>
      <c r="I404" s="13" t="s">
        <v>470</v>
      </c>
      <c r="J404" s="21">
        <v>48.5</v>
      </c>
      <c r="K404" s="22">
        <f t="shared" si="49"/>
        <v>0</v>
      </c>
      <c r="L404" s="22"/>
      <c r="M404" s="22"/>
      <c r="N404" s="22"/>
      <c r="O404" s="22"/>
      <c r="P404" s="21">
        <v>48.5</v>
      </c>
      <c r="Q404" s="33">
        <f t="shared" si="50"/>
        <v>0</v>
      </c>
      <c r="R404" s="33"/>
      <c r="S404" s="33"/>
      <c r="T404" s="33"/>
      <c r="U404" s="33"/>
      <c r="V404" s="33"/>
      <c r="W404" s="33"/>
      <c r="X404" s="14" t="s">
        <v>49</v>
      </c>
      <c r="Y404" s="21" t="s">
        <v>51</v>
      </c>
      <c r="Z404" s="21" t="s">
        <v>51</v>
      </c>
      <c r="AA404" s="21" t="s">
        <v>51</v>
      </c>
      <c r="AB404" s="21" t="s">
        <v>51</v>
      </c>
      <c r="AC404" s="14">
        <v>211</v>
      </c>
      <c r="AD404" s="14">
        <v>670</v>
      </c>
      <c r="AE404" s="14">
        <v>670</v>
      </c>
      <c r="AF404" s="14" t="s">
        <v>1458</v>
      </c>
      <c r="AG404" s="14" t="s">
        <v>1429</v>
      </c>
      <c r="AH404" s="14"/>
    </row>
    <row r="405" s="1" customFormat="1" ht="48" spans="1:34">
      <c r="A405" s="11"/>
      <c r="B405" s="14" t="s">
        <v>1535</v>
      </c>
      <c r="C405" s="14" t="s">
        <v>1536</v>
      </c>
      <c r="D405" s="14" t="s">
        <v>225</v>
      </c>
      <c r="E405" s="14" t="s">
        <v>400</v>
      </c>
      <c r="F405" s="14">
        <v>2023</v>
      </c>
      <c r="G405" s="14" t="s">
        <v>468</v>
      </c>
      <c r="H405" s="14" t="s">
        <v>469</v>
      </c>
      <c r="I405" s="13" t="s">
        <v>470</v>
      </c>
      <c r="J405" s="21">
        <v>43.5</v>
      </c>
      <c r="K405" s="22">
        <f t="shared" si="49"/>
        <v>0</v>
      </c>
      <c r="L405" s="22"/>
      <c r="M405" s="22"/>
      <c r="N405" s="22"/>
      <c r="O405" s="22"/>
      <c r="P405" s="21">
        <v>43.5</v>
      </c>
      <c r="Q405" s="33">
        <f t="shared" si="50"/>
        <v>0</v>
      </c>
      <c r="R405" s="33"/>
      <c r="S405" s="33"/>
      <c r="T405" s="33"/>
      <c r="U405" s="33"/>
      <c r="V405" s="33"/>
      <c r="W405" s="33"/>
      <c r="X405" s="14" t="s">
        <v>49</v>
      </c>
      <c r="Y405" s="21" t="s">
        <v>50</v>
      </c>
      <c r="Z405" s="21" t="s">
        <v>51</v>
      </c>
      <c r="AA405" s="21" t="s">
        <v>51</v>
      </c>
      <c r="AB405" s="21" t="s">
        <v>51</v>
      </c>
      <c r="AC405" s="14">
        <v>74</v>
      </c>
      <c r="AD405" s="14">
        <v>242</v>
      </c>
      <c r="AE405" s="14">
        <v>242</v>
      </c>
      <c r="AF405" s="14" t="s">
        <v>1458</v>
      </c>
      <c r="AG405" s="14" t="s">
        <v>1429</v>
      </c>
      <c r="AH405" s="14"/>
    </row>
    <row r="406" s="1" customFormat="1" ht="48" spans="1:34">
      <c r="A406" s="11"/>
      <c r="B406" s="14" t="s">
        <v>1537</v>
      </c>
      <c r="C406" s="14" t="s">
        <v>1538</v>
      </c>
      <c r="D406" s="14" t="s">
        <v>74</v>
      </c>
      <c r="E406" s="14" t="s">
        <v>75</v>
      </c>
      <c r="F406" s="14">
        <v>2023</v>
      </c>
      <c r="G406" s="14" t="s">
        <v>468</v>
      </c>
      <c r="H406" s="14" t="s">
        <v>469</v>
      </c>
      <c r="I406" s="13" t="s">
        <v>470</v>
      </c>
      <c r="J406" s="21">
        <v>30.5</v>
      </c>
      <c r="K406" s="22">
        <f t="shared" si="49"/>
        <v>0</v>
      </c>
      <c r="L406" s="22"/>
      <c r="M406" s="22"/>
      <c r="N406" s="22"/>
      <c r="O406" s="22"/>
      <c r="P406" s="21">
        <v>30.5</v>
      </c>
      <c r="Q406" s="33">
        <f t="shared" si="50"/>
        <v>0</v>
      </c>
      <c r="R406" s="33"/>
      <c r="S406" s="33"/>
      <c r="T406" s="33"/>
      <c r="U406" s="33"/>
      <c r="V406" s="33"/>
      <c r="W406" s="33"/>
      <c r="X406" s="14" t="s">
        <v>49</v>
      </c>
      <c r="Y406" s="21" t="s">
        <v>50</v>
      </c>
      <c r="Z406" s="21" t="s">
        <v>51</v>
      </c>
      <c r="AA406" s="21" t="s">
        <v>51</v>
      </c>
      <c r="AB406" s="21" t="s">
        <v>51</v>
      </c>
      <c r="AC406" s="14">
        <v>55</v>
      </c>
      <c r="AD406" s="14">
        <v>192</v>
      </c>
      <c r="AE406" s="14">
        <v>192</v>
      </c>
      <c r="AF406" s="14" t="s">
        <v>1458</v>
      </c>
      <c r="AG406" s="14" t="s">
        <v>1429</v>
      </c>
      <c r="AH406" s="14"/>
    </row>
    <row r="407" s="1" customFormat="1" ht="48" spans="1:34">
      <c r="A407" s="11"/>
      <c r="B407" s="14" t="s">
        <v>1539</v>
      </c>
      <c r="C407" s="14" t="s">
        <v>1540</v>
      </c>
      <c r="D407" s="14" t="s">
        <v>74</v>
      </c>
      <c r="E407" s="14" t="s">
        <v>981</v>
      </c>
      <c r="F407" s="14">
        <v>2023</v>
      </c>
      <c r="G407" s="14" t="s">
        <v>468</v>
      </c>
      <c r="H407" s="14" t="s">
        <v>469</v>
      </c>
      <c r="I407" s="13" t="s">
        <v>470</v>
      </c>
      <c r="J407" s="21">
        <v>162</v>
      </c>
      <c r="K407" s="22">
        <f t="shared" si="49"/>
        <v>0</v>
      </c>
      <c r="L407" s="22"/>
      <c r="M407" s="22"/>
      <c r="N407" s="22"/>
      <c r="O407" s="22"/>
      <c r="P407" s="21">
        <v>162</v>
      </c>
      <c r="Q407" s="33">
        <f t="shared" si="50"/>
        <v>0</v>
      </c>
      <c r="R407" s="33"/>
      <c r="S407" s="33"/>
      <c r="T407" s="33"/>
      <c r="U407" s="33"/>
      <c r="V407" s="33"/>
      <c r="W407" s="33"/>
      <c r="X407" s="14" t="s">
        <v>49</v>
      </c>
      <c r="Y407" s="21" t="s">
        <v>50</v>
      </c>
      <c r="Z407" s="21" t="s">
        <v>51</v>
      </c>
      <c r="AA407" s="21" t="s">
        <v>51</v>
      </c>
      <c r="AB407" s="21" t="s">
        <v>51</v>
      </c>
      <c r="AC407" s="14">
        <v>133</v>
      </c>
      <c r="AD407" s="14">
        <v>456</v>
      </c>
      <c r="AE407" s="14">
        <v>456</v>
      </c>
      <c r="AF407" s="14" t="s">
        <v>1458</v>
      </c>
      <c r="AG407" s="14" t="s">
        <v>1429</v>
      </c>
      <c r="AH407" s="14"/>
    </row>
    <row r="408" s="1" customFormat="1" ht="48" spans="1:34">
      <c r="A408" s="11"/>
      <c r="B408" s="14" t="s">
        <v>1541</v>
      </c>
      <c r="C408" s="14" t="s">
        <v>1542</v>
      </c>
      <c r="D408" s="14" t="s">
        <v>202</v>
      </c>
      <c r="E408" s="14" t="s">
        <v>1543</v>
      </c>
      <c r="F408" s="14">
        <v>2023</v>
      </c>
      <c r="G408" s="14" t="s">
        <v>468</v>
      </c>
      <c r="H408" s="14" t="s">
        <v>469</v>
      </c>
      <c r="I408" s="13" t="s">
        <v>470</v>
      </c>
      <c r="J408" s="21">
        <v>87</v>
      </c>
      <c r="K408" s="22">
        <f t="shared" si="49"/>
        <v>0</v>
      </c>
      <c r="L408" s="22"/>
      <c r="M408" s="22"/>
      <c r="N408" s="22"/>
      <c r="O408" s="22"/>
      <c r="P408" s="21">
        <v>87</v>
      </c>
      <c r="Q408" s="33">
        <f t="shared" si="50"/>
        <v>0</v>
      </c>
      <c r="R408" s="33"/>
      <c r="S408" s="33"/>
      <c r="T408" s="33"/>
      <c r="U408" s="33"/>
      <c r="V408" s="33"/>
      <c r="W408" s="33"/>
      <c r="X408" s="14" t="s">
        <v>49</v>
      </c>
      <c r="Y408" s="21" t="s">
        <v>50</v>
      </c>
      <c r="Z408" s="21" t="s">
        <v>51</v>
      </c>
      <c r="AA408" s="21" t="s">
        <v>51</v>
      </c>
      <c r="AB408" s="21" t="s">
        <v>51</v>
      </c>
      <c r="AC408" s="14">
        <v>43</v>
      </c>
      <c r="AD408" s="14">
        <v>132</v>
      </c>
      <c r="AE408" s="14">
        <v>132</v>
      </c>
      <c r="AF408" s="14" t="s">
        <v>1458</v>
      </c>
      <c r="AG408" s="14" t="s">
        <v>1429</v>
      </c>
      <c r="AH408" s="14"/>
    </row>
    <row r="409" s="1" customFormat="1" ht="36" spans="1:34">
      <c r="A409" s="11"/>
      <c r="B409" s="14" t="s">
        <v>1544</v>
      </c>
      <c r="C409" s="14" t="s">
        <v>1545</v>
      </c>
      <c r="D409" s="14" t="s">
        <v>202</v>
      </c>
      <c r="E409" s="14" t="s">
        <v>375</v>
      </c>
      <c r="F409" s="14">
        <v>2023</v>
      </c>
      <c r="G409" s="14" t="s">
        <v>468</v>
      </c>
      <c r="H409" s="14" t="s">
        <v>469</v>
      </c>
      <c r="I409" s="13" t="s">
        <v>470</v>
      </c>
      <c r="J409" s="21">
        <v>35</v>
      </c>
      <c r="K409" s="22">
        <f t="shared" si="49"/>
        <v>0</v>
      </c>
      <c r="L409" s="22"/>
      <c r="M409" s="22"/>
      <c r="N409" s="22"/>
      <c r="O409" s="22"/>
      <c r="P409" s="21">
        <v>35</v>
      </c>
      <c r="Q409" s="33">
        <f t="shared" si="50"/>
        <v>0</v>
      </c>
      <c r="R409" s="33"/>
      <c r="S409" s="33"/>
      <c r="T409" s="33"/>
      <c r="U409" s="33"/>
      <c r="V409" s="33"/>
      <c r="W409" s="33"/>
      <c r="X409" s="14" t="s">
        <v>49</v>
      </c>
      <c r="Y409" s="21" t="s">
        <v>50</v>
      </c>
      <c r="Z409" s="21" t="s">
        <v>51</v>
      </c>
      <c r="AA409" s="21" t="s">
        <v>51</v>
      </c>
      <c r="AB409" s="21" t="s">
        <v>51</v>
      </c>
      <c r="AC409" s="14">
        <v>159</v>
      </c>
      <c r="AD409" s="14">
        <v>476</v>
      </c>
      <c r="AE409" s="14">
        <v>476</v>
      </c>
      <c r="AF409" s="14" t="s">
        <v>1458</v>
      </c>
      <c r="AG409" s="14" t="s">
        <v>1429</v>
      </c>
      <c r="AH409" s="14"/>
    </row>
    <row r="410" s="1" customFormat="1" ht="48" spans="1:34">
      <c r="A410" s="11"/>
      <c r="B410" s="14" t="s">
        <v>1546</v>
      </c>
      <c r="C410" s="14" t="s">
        <v>1547</v>
      </c>
      <c r="D410" s="14" t="s">
        <v>314</v>
      </c>
      <c r="E410" s="14" t="s">
        <v>327</v>
      </c>
      <c r="F410" s="14">
        <v>2023</v>
      </c>
      <c r="G410" s="14" t="s">
        <v>468</v>
      </c>
      <c r="H410" s="14" t="s">
        <v>469</v>
      </c>
      <c r="I410" s="13" t="s">
        <v>470</v>
      </c>
      <c r="J410" s="21">
        <v>27.25</v>
      </c>
      <c r="K410" s="22">
        <f t="shared" si="49"/>
        <v>0</v>
      </c>
      <c r="L410" s="22"/>
      <c r="M410" s="22"/>
      <c r="N410" s="22"/>
      <c r="O410" s="22"/>
      <c r="P410" s="21">
        <v>27.25</v>
      </c>
      <c r="Q410" s="33">
        <f t="shared" si="50"/>
        <v>0</v>
      </c>
      <c r="R410" s="33"/>
      <c r="S410" s="33"/>
      <c r="T410" s="33"/>
      <c r="U410" s="33"/>
      <c r="V410" s="33"/>
      <c r="W410" s="33"/>
      <c r="X410" s="14" t="s">
        <v>49</v>
      </c>
      <c r="Y410" s="21" t="s">
        <v>50</v>
      </c>
      <c r="Z410" s="21" t="s">
        <v>51</v>
      </c>
      <c r="AA410" s="21" t="s">
        <v>51</v>
      </c>
      <c r="AB410" s="21" t="s">
        <v>51</v>
      </c>
      <c r="AC410" s="14">
        <v>53</v>
      </c>
      <c r="AD410" s="14">
        <v>154</v>
      </c>
      <c r="AE410" s="14">
        <v>154</v>
      </c>
      <c r="AF410" s="14" t="s">
        <v>1458</v>
      </c>
      <c r="AG410" s="14" t="s">
        <v>1429</v>
      </c>
      <c r="AH410" s="14"/>
    </row>
    <row r="411" s="1" customFormat="1" ht="48" spans="1:34">
      <c r="A411" s="11"/>
      <c r="B411" s="14" t="s">
        <v>1548</v>
      </c>
      <c r="C411" s="14" t="s">
        <v>1549</v>
      </c>
      <c r="D411" s="14" t="s">
        <v>225</v>
      </c>
      <c r="E411" s="14" t="s">
        <v>1169</v>
      </c>
      <c r="F411" s="14">
        <v>2023</v>
      </c>
      <c r="G411" s="14" t="s">
        <v>468</v>
      </c>
      <c r="H411" s="14" t="s">
        <v>469</v>
      </c>
      <c r="I411" s="13" t="s">
        <v>470</v>
      </c>
      <c r="J411" s="21">
        <v>56</v>
      </c>
      <c r="K411" s="22">
        <f t="shared" si="49"/>
        <v>0</v>
      </c>
      <c r="L411" s="22"/>
      <c r="M411" s="22"/>
      <c r="N411" s="22"/>
      <c r="O411" s="22"/>
      <c r="P411" s="21">
        <v>56</v>
      </c>
      <c r="Q411" s="33">
        <f t="shared" si="50"/>
        <v>0</v>
      </c>
      <c r="R411" s="33"/>
      <c r="S411" s="33"/>
      <c r="T411" s="33"/>
      <c r="U411" s="33"/>
      <c r="V411" s="33"/>
      <c r="W411" s="33"/>
      <c r="X411" s="14" t="s">
        <v>49</v>
      </c>
      <c r="Y411" s="21" t="s">
        <v>50</v>
      </c>
      <c r="Z411" s="21" t="s">
        <v>51</v>
      </c>
      <c r="AA411" s="21" t="s">
        <v>51</v>
      </c>
      <c r="AB411" s="21" t="s">
        <v>51</v>
      </c>
      <c r="AC411" s="14">
        <v>70</v>
      </c>
      <c r="AD411" s="14">
        <v>222</v>
      </c>
      <c r="AE411" s="14">
        <v>222</v>
      </c>
      <c r="AF411" s="14" t="s">
        <v>1458</v>
      </c>
      <c r="AG411" s="14" t="s">
        <v>1429</v>
      </c>
      <c r="AH411" s="14"/>
    </row>
    <row r="412" s="1" customFormat="1" ht="48" spans="1:34">
      <c r="A412" s="11"/>
      <c r="B412" s="14" t="s">
        <v>1550</v>
      </c>
      <c r="C412" s="14" t="s">
        <v>1551</v>
      </c>
      <c r="D412" s="14" t="s">
        <v>45</v>
      </c>
      <c r="E412" s="14" t="s">
        <v>1552</v>
      </c>
      <c r="F412" s="14">
        <v>2023</v>
      </c>
      <c r="G412" s="14" t="s">
        <v>468</v>
      </c>
      <c r="H412" s="14" t="s">
        <v>469</v>
      </c>
      <c r="I412" s="13" t="s">
        <v>470</v>
      </c>
      <c r="J412" s="21">
        <v>73.5</v>
      </c>
      <c r="K412" s="22">
        <f t="shared" si="49"/>
        <v>0</v>
      </c>
      <c r="L412" s="22"/>
      <c r="M412" s="22"/>
      <c r="N412" s="22"/>
      <c r="O412" s="22"/>
      <c r="P412" s="21">
        <v>73.5</v>
      </c>
      <c r="Q412" s="33">
        <f t="shared" si="50"/>
        <v>0</v>
      </c>
      <c r="R412" s="33"/>
      <c r="S412" s="33"/>
      <c r="T412" s="33"/>
      <c r="U412" s="33"/>
      <c r="V412" s="33"/>
      <c r="W412" s="33"/>
      <c r="X412" s="14" t="s">
        <v>49</v>
      </c>
      <c r="Y412" s="21" t="s">
        <v>50</v>
      </c>
      <c r="Z412" s="21" t="s">
        <v>51</v>
      </c>
      <c r="AA412" s="21" t="s">
        <v>51</v>
      </c>
      <c r="AB412" s="21" t="s">
        <v>51</v>
      </c>
      <c r="AC412" s="14">
        <v>62</v>
      </c>
      <c r="AD412" s="14">
        <v>178</v>
      </c>
      <c r="AE412" s="14">
        <v>178</v>
      </c>
      <c r="AF412" s="14" t="s">
        <v>1458</v>
      </c>
      <c r="AG412" s="14" t="s">
        <v>1429</v>
      </c>
      <c r="AH412" s="14"/>
    </row>
    <row r="413" s="1" customFormat="1" ht="36" spans="1:34">
      <c r="A413" s="11"/>
      <c r="B413" s="14" t="s">
        <v>1553</v>
      </c>
      <c r="C413" s="14" t="s">
        <v>1554</v>
      </c>
      <c r="D413" s="14" t="s">
        <v>202</v>
      </c>
      <c r="E413" s="14" t="s">
        <v>220</v>
      </c>
      <c r="F413" s="14">
        <v>2023</v>
      </c>
      <c r="G413" s="14" t="s">
        <v>468</v>
      </c>
      <c r="H413" s="14" t="s">
        <v>469</v>
      </c>
      <c r="I413" s="13" t="s">
        <v>470</v>
      </c>
      <c r="J413" s="21">
        <v>0.25</v>
      </c>
      <c r="K413" s="22">
        <f t="shared" si="49"/>
        <v>0</v>
      </c>
      <c r="L413" s="22"/>
      <c r="M413" s="22"/>
      <c r="N413" s="22"/>
      <c r="O413" s="22"/>
      <c r="P413" s="21">
        <v>0.25</v>
      </c>
      <c r="Q413" s="33">
        <f t="shared" si="50"/>
        <v>0</v>
      </c>
      <c r="R413" s="33"/>
      <c r="S413" s="33"/>
      <c r="T413" s="33"/>
      <c r="U413" s="33"/>
      <c r="V413" s="33"/>
      <c r="W413" s="33"/>
      <c r="X413" s="14" t="s">
        <v>49</v>
      </c>
      <c r="Y413" s="21" t="s">
        <v>50</v>
      </c>
      <c r="Z413" s="21" t="s">
        <v>51</v>
      </c>
      <c r="AA413" s="21" t="s">
        <v>51</v>
      </c>
      <c r="AB413" s="21" t="s">
        <v>51</v>
      </c>
      <c r="AC413" s="14">
        <v>62</v>
      </c>
      <c r="AD413" s="14">
        <v>170</v>
      </c>
      <c r="AE413" s="14">
        <v>170</v>
      </c>
      <c r="AF413" s="14" t="s">
        <v>1458</v>
      </c>
      <c r="AG413" s="14" t="s">
        <v>1429</v>
      </c>
      <c r="AH413" s="14"/>
    </row>
    <row r="414" s="1" customFormat="1" ht="36" spans="1:34">
      <c r="A414" s="11"/>
      <c r="B414" s="14" t="s">
        <v>1555</v>
      </c>
      <c r="C414" s="14" t="s">
        <v>1556</v>
      </c>
      <c r="D414" s="14" t="s">
        <v>289</v>
      </c>
      <c r="E414" s="14" t="s">
        <v>1557</v>
      </c>
      <c r="F414" s="14">
        <v>2023</v>
      </c>
      <c r="G414" s="14" t="s">
        <v>468</v>
      </c>
      <c r="H414" s="14" t="s">
        <v>469</v>
      </c>
      <c r="I414" s="13" t="s">
        <v>470</v>
      </c>
      <c r="J414" s="21">
        <v>12.5</v>
      </c>
      <c r="K414" s="22">
        <f t="shared" si="49"/>
        <v>0</v>
      </c>
      <c r="L414" s="22"/>
      <c r="M414" s="22"/>
      <c r="N414" s="22"/>
      <c r="O414" s="22"/>
      <c r="P414" s="21">
        <v>12.5</v>
      </c>
      <c r="Q414" s="33">
        <f t="shared" si="50"/>
        <v>0</v>
      </c>
      <c r="R414" s="33"/>
      <c r="S414" s="33"/>
      <c r="T414" s="33"/>
      <c r="U414" s="33"/>
      <c r="V414" s="33"/>
      <c r="W414" s="33"/>
      <c r="X414" s="14" t="s">
        <v>49</v>
      </c>
      <c r="Y414" s="21" t="s">
        <v>50</v>
      </c>
      <c r="Z414" s="21" t="s">
        <v>51</v>
      </c>
      <c r="AA414" s="21" t="s">
        <v>51</v>
      </c>
      <c r="AB414" s="21" t="s">
        <v>51</v>
      </c>
      <c r="AC414" s="14">
        <v>109</v>
      </c>
      <c r="AD414" s="14">
        <v>353</v>
      </c>
      <c r="AE414" s="14">
        <v>353</v>
      </c>
      <c r="AF414" s="14" t="s">
        <v>1458</v>
      </c>
      <c r="AG414" s="14" t="s">
        <v>1429</v>
      </c>
      <c r="AH414" s="14"/>
    </row>
    <row r="415" s="1" customFormat="1" ht="36" spans="1:34">
      <c r="A415" s="11"/>
      <c r="B415" s="14" t="s">
        <v>1558</v>
      </c>
      <c r="C415" s="14" t="s">
        <v>1559</v>
      </c>
      <c r="D415" s="14" t="s">
        <v>289</v>
      </c>
      <c r="E415" s="14" t="s">
        <v>290</v>
      </c>
      <c r="F415" s="14">
        <v>2023</v>
      </c>
      <c r="G415" s="14" t="s">
        <v>468</v>
      </c>
      <c r="H415" s="14" t="s">
        <v>469</v>
      </c>
      <c r="I415" s="13" t="s">
        <v>470</v>
      </c>
      <c r="J415" s="21">
        <v>26.25</v>
      </c>
      <c r="K415" s="22">
        <f t="shared" si="49"/>
        <v>0</v>
      </c>
      <c r="L415" s="22"/>
      <c r="M415" s="22"/>
      <c r="N415" s="22"/>
      <c r="O415" s="22"/>
      <c r="P415" s="21">
        <v>26.25</v>
      </c>
      <c r="Q415" s="33">
        <f t="shared" si="50"/>
        <v>0</v>
      </c>
      <c r="R415" s="33"/>
      <c r="S415" s="33"/>
      <c r="T415" s="33"/>
      <c r="U415" s="33"/>
      <c r="V415" s="33"/>
      <c r="W415" s="33"/>
      <c r="X415" s="14" t="s">
        <v>49</v>
      </c>
      <c r="Y415" s="21" t="s">
        <v>50</v>
      </c>
      <c r="Z415" s="21" t="s">
        <v>51</v>
      </c>
      <c r="AA415" s="21" t="s">
        <v>51</v>
      </c>
      <c r="AB415" s="21" t="s">
        <v>51</v>
      </c>
      <c r="AC415" s="14">
        <v>119</v>
      </c>
      <c r="AD415" s="14">
        <v>385</v>
      </c>
      <c r="AE415" s="14">
        <v>385</v>
      </c>
      <c r="AF415" s="14" t="s">
        <v>1458</v>
      </c>
      <c r="AG415" s="14" t="s">
        <v>1429</v>
      </c>
      <c r="AH415" s="14"/>
    </row>
    <row r="416" s="1" customFormat="1" ht="48" spans="1:34">
      <c r="A416" s="11"/>
      <c r="B416" s="14" t="s">
        <v>1560</v>
      </c>
      <c r="C416" s="14" t="s">
        <v>1561</v>
      </c>
      <c r="D416" s="14" t="s">
        <v>289</v>
      </c>
      <c r="E416" s="14" t="s">
        <v>1384</v>
      </c>
      <c r="F416" s="14">
        <v>2023</v>
      </c>
      <c r="G416" s="14" t="s">
        <v>468</v>
      </c>
      <c r="H416" s="14" t="s">
        <v>469</v>
      </c>
      <c r="I416" s="13" t="s">
        <v>470</v>
      </c>
      <c r="J416" s="21">
        <v>28.25</v>
      </c>
      <c r="K416" s="22">
        <f t="shared" si="49"/>
        <v>0</v>
      </c>
      <c r="L416" s="22"/>
      <c r="M416" s="22"/>
      <c r="N416" s="22"/>
      <c r="O416" s="22"/>
      <c r="P416" s="21">
        <v>28.25</v>
      </c>
      <c r="Q416" s="33">
        <f t="shared" si="50"/>
        <v>0</v>
      </c>
      <c r="R416" s="33"/>
      <c r="S416" s="33"/>
      <c r="T416" s="33"/>
      <c r="U416" s="33"/>
      <c r="V416" s="33"/>
      <c r="W416" s="33"/>
      <c r="X416" s="14" t="s">
        <v>49</v>
      </c>
      <c r="Y416" s="21" t="s">
        <v>50</v>
      </c>
      <c r="Z416" s="21" t="s">
        <v>51</v>
      </c>
      <c r="AA416" s="21" t="s">
        <v>51</v>
      </c>
      <c r="AB416" s="21" t="s">
        <v>51</v>
      </c>
      <c r="AC416" s="14">
        <v>69</v>
      </c>
      <c r="AD416" s="14">
        <v>228</v>
      </c>
      <c r="AE416" s="14">
        <v>228</v>
      </c>
      <c r="AF416" s="14" t="s">
        <v>1458</v>
      </c>
      <c r="AG416" s="14" t="s">
        <v>1429</v>
      </c>
      <c r="AH416" s="14"/>
    </row>
    <row r="417" s="1" customFormat="1" ht="36" spans="1:34">
      <c r="A417" s="11"/>
      <c r="B417" s="14" t="s">
        <v>1562</v>
      </c>
      <c r="C417" s="14" t="s">
        <v>1563</v>
      </c>
      <c r="D417" s="21" t="s">
        <v>202</v>
      </c>
      <c r="E417" s="21" t="s">
        <v>1363</v>
      </c>
      <c r="F417" s="14">
        <v>2023</v>
      </c>
      <c r="G417" s="14" t="s">
        <v>468</v>
      </c>
      <c r="H417" s="14" t="s">
        <v>469</v>
      </c>
      <c r="I417" s="13" t="s">
        <v>470</v>
      </c>
      <c r="J417" s="21">
        <v>2.75</v>
      </c>
      <c r="K417" s="22">
        <f t="shared" si="49"/>
        <v>0</v>
      </c>
      <c r="L417" s="22"/>
      <c r="M417" s="22"/>
      <c r="N417" s="22"/>
      <c r="O417" s="22"/>
      <c r="P417" s="21">
        <v>2.75</v>
      </c>
      <c r="Q417" s="33">
        <f t="shared" si="50"/>
        <v>0</v>
      </c>
      <c r="R417" s="33"/>
      <c r="S417" s="33"/>
      <c r="T417" s="33"/>
      <c r="U417" s="33"/>
      <c r="V417" s="33"/>
      <c r="W417" s="33"/>
      <c r="X417" s="14" t="s">
        <v>49</v>
      </c>
      <c r="Y417" s="21" t="s">
        <v>50</v>
      </c>
      <c r="Z417" s="21" t="s">
        <v>51</v>
      </c>
      <c r="AA417" s="21" t="s">
        <v>51</v>
      </c>
      <c r="AB417" s="21" t="s">
        <v>51</v>
      </c>
      <c r="AC417" s="14">
        <v>37</v>
      </c>
      <c r="AD417" s="14">
        <v>133</v>
      </c>
      <c r="AE417" s="14">
        <v>133</v>
      </c>
      <c r="AF417" s="14" t="s">
        <v>1458</v>
      </c>
      <c r="AG417" s="14" t="s">
        <v>1429</v>
      </c>
      <c r="AH417" s="14"/>
    </row>
    <row r="418" s="1" customFormat="1" ht="48" spans="1:34">
      <c r="A418" s="11"/>
      <c r="B418" s="14" t="s">
        <v>1564</v>
      </c>
      <c r="C418" s="14" t="s">
        <v>1565</v>
      </c>
      <c r="D418" s="21" t="s">
        <v>314</v>
      </c>
      <c r="E418" s="21" t="s">
        <v>322</v>
      </c>
      <c r="F418" s="14">
        <v>2023</v>
      </c>
      <c r="G418" s="14" t="s">
        <v>468</v>
      </c>
      <c r="H418" s="14" t="s">
        <v>469</v>
      </c>
      <c r="I418" s="13" t="s">
        <v>470</v>
      </c>
      <c r="J418" s="21">
        <v>9.5</v>
      </c>
      <c r="K418" s="22">
        <f t="shared" si="49"/>
        <v>0</v>
      </c>
      <c r="L418" s="22"/>
      <c r="M418" s="22"/>
      <c r="N418" s="22"/>
      <c r="O418" s="22"/>
      <c r="P418" s="21">
        <v>9.5</v>
      </c>
      <c r="Q418" s="33">
        <f t="shared" si="50"/>
        <v>0</v>
      </c>
      <c r="R418" s="33"/>
      <c r="S418" s="33"/>
      <c r="T418" s="33"/>
      <c r="U418" s="33"/>
      <c r="V418" s="33"/>
      <c r="W418" s="33"/>
      <c r="X418" s="14" t="s">
        <v>49</v>
      </c>
      <c r="Y418" s="21" t="s">
        <v>50</v>
      </c>
      <c r="Z418" s="21" t="s">
        <v>51</v>
      </c>
      <c r="AA418" s="21" t="s">
        <v>51</v>
      </c>
      <c r="AB418" s="21" t="s">
        <v>51</v>
      </c>
      <c r="AC418" s="14">
        <v>151</v>
      </c>
      <c r="AD418" s="14">
        <v>528</v>
      </c>
      <c r="AE418" s="14">
        <v>528</v>
      </c>
      <c r="AF418" s="14" t="s">
        <v>1458</v>
      </c>
      <c r="AG418" s="14" t="s">
        <v>1429</v>
      </c>
      <c r="AH418" s="14"/>
    </row>
    <row r="419" s="1" customFormat="1" ht="48" spans="1:34">
      <c r="A419" s="11"/>
      <c r="B419" s="14" t="s">
        <v>1566</v>
      </c>
      <c r="C419" s="14" t="s">
        <v>1567</v>
      </c>
      <c r="D419" s="21" t="s">
        <v>314</v>
      </c>
      <c r="E419" s="21" t="s">
        <v>1568</v>
      </c>
      <c r="F419" s="14">
        <v>2023</v>
      </c>
      <c r="G419" s="14" t="s">
        <v>468</v>
      </c>
      <c r="H419" s="14" t="s">
        <v>469</v>
      </c>
      <c r="I419" s="13" t="s">
        <v>470</v>
      </c>
      <c r="J419" s="21">
        <v>34.5</v>
      </c>
      <c r="K419" s="22">
        <f t="shared" si="49"/>
        <v>0</v>
      </c>
      <c r="L419" s="22"/>
      <c r="M419" s="22"/>
      <c r="N419" s="22"/>
      <c r="O419" s="22"/>
      <c r="P419" s="21">
        <v>34.5</v>
      </c>
      <c r="Q419" s="33">
        <f t="shared" si="50"/>
        <v>0</v>
      </c>
      <c r="R419" s="33"/>
      <c r="S419" s="33"/>
      <c r="T419" s="33"/>
      <c r="U419" s="33"/>
      <c r="V419" s="33"/>
      <c r="W419" s="33"/>
      <c r="X419" s="14" t="s">
        <v>49</v>
      </c>
      <c r="Y419" s="21" t="s">
        <v>50</v>
      </c>
      <c r="Z419" s="21" t="s">
        <v>51</v>
      </c>
      <c r="AA419" s="21" t="s">
        <v>51</v>
      </c>
      <c r="AB419" s="21" t="s">
        <v>51</v>
      </c>
      <c r="AC419" s="14">
        <v>54</v>
      </c>
      <c r="AD419" s="14">
        <v>147</v>
      </c>
      <c r="AE419" s="14">
        <v>147</v>
      </c>
      <c r="AF419" s="14" t="s">
        <v>1458</v>
      </c>
      <c r="AG419" s="14" t="s">
        <v>1429</v>
      </c>
      <c r="AH419" s="14"/>
    </row>
    <row r="420" s="1" customFormat="1" ht="48" spans="1:34">
      <c r="A420" s="11"/>
      <c r="B420" s="14" t="s">
        <v>1569</v>
      </c>
      <c r="C420" s="14" t="s">
        <v>1570</v>
      </c>
      <c r="D420" s="21" t="s">
        <v>314</v>
      </c>
      <c r="E420" s="21" t="s">
        <v>1571</v>
      </c>
      <c r="F420" s="14">
        <v>2023</v>
      </c>
      <c r="G420" s="14" t="s">
        <v>468</v>
      </c>
      <c r="H420" s="14" t="s">
        <v>469</v>
      </c>
      <c r="I420" s="13" t="s">
        <v>470</v>
      </c>
      <c r="J420" s="21">
        <v>28</v>
      </c>
      <c r="K420" s="22">
        <f t="shared" si="49"/>
        <v>0</v>
      </c>
      <c r="L420" s="22"/>
      <c r="M420" s="22"/>
      <c r="N420" s="22"/>
      <c r="O420" s="22"/>
      <c r="P420" s="21">
        <v>28</v>
      </c>
      <c r="Q420" s="33">
        <f t="shared" si="50"/>
        <v>0</v>
      </c>
      <c r="R420" s="33"/>
      <c r="S420" s="33"/>
      <c r="T420" s="33"/>
      <c r="U420" s="33"/>
      <c r="V420" s="33"/>
      <c r="W420" s="33"/>
      <c r="X420" s="14" t="s">
        <v>49</v>
      </c>
      <c r="Y420" s="21" t="s">
        <v>50</v>
      </c>
      <c r="Z420" s="21" t="s">
        <v>51</v>
      </c>
      <c r="AA420" s="21" t="s">
        <v>51</v>
      </c>
      <c r="AB420" s="21" t="s">
        <v>51</v>
      </c>
      <c r="AC420" s="14">
        <v>117</v>
      </c>
      <c r="AD420" s="14">
        <v>403</v>
      </c>
      <c r="AE420" s="14">
        <v>403</v>
      </c>
      <c r="AF420" s="14" t="s">
        <v>1458</v>
      </c>
      <c r="AG420" s="14" t="s">
        <v>1429</v>
      </c>
      <c r="AH420" s="14"/>
    </row>
    <row r="421" s="1" customFormat="1" ht="36" spans="1:34">
      <c r="A421" s="11"/>
      <c r="B421" s="14" t="s">
        <v>1572</v>
      </c>
      <c r="C421" s="14" t="s">
        <v>1573</v>
      </c>
      <c r="D421" s="21" t="s">
        <v>225</v>
      </c>
      <c r="E421" s="21" t="s">
        <v>1574</v>
      </c>
      <c r="F421" s="14">
        <v>2023</v>
      </c>
      <c r="G421" s="14" t="s">
        <v>468</v>
      </c>
      <c r="H421" s="14" t="s">
        <v>469</v>
      </c>
      <c r="I421" s="13" t="s">
        <v>470</v>
      </c>
      <c r="J421" s="21">
        <v>103.25</v>
      </c>
      <c r="K421" s="22">
        <f t="shared" si="49"/>
        <v>0</v>
      </c>
      <c r="L421" s="22"/>
      <c r="M421" s="22"/>
      <c r="N421" s="22"/>
      <c r="O421" s="22"/>
      <c r="P421" s="21">
        <v>103.25</v>
      </c>
      <c r="Q421" s="33">
        <f t="shared" si="50"/>
        <v>0</v>
      </c>
      <c r="R421" s="33"/>
      <c r="S421" s="33"/>
      <c r="T421" s="33"/>
      <c r="U421" s="33"/>
      <c r="V421" s="33"/>
      <c r="W421" s="33"/>
      <c r="X421" s="14" t="s">
        <v>49</v>
      </c>
      <c r="Y421" s="21" t="s">
        <v>50</v>
      </c>
      <c r="Z421" s="21" t="s">
        <v>51</v>
      </c>
      <c r="AA421" s="21" t="s">
        <v>51</v>
      </c>
      <c r="AB421" s="21" t="s">
        <v>51</v>
      </c>
      <c r="AC421" s="14">
        <v>57</v>
      </c>
      <c r="AD421" s="14">
        <v>187</v>
      </c>
      <c r="AE421" s="14">
        <v>187</v>
      </c>
      <c r="AF421" s="14" t="s">
        <v>1458</v>
      </c>
      <c r="AG421" s="14" t="s">
        <v>1429</v>
      </c>
      <c r="AH421" s="14"/>
    </row>
    <row r="422" s="1" customFormat="1" ht="48" spans="1:34">
      <c r="A422" s="11"/>
      <c r="B422" s="14" t="s">
        <v>1575</v>
      </c>
      <c r="C422" s="14" t="s">
        <v>1576</v>
      </c>
      <c r="D422" s="21" t="s">
        <v>225</v>
      </c>
      <c r="E422" s="21" t="s">
        <v>1577</v>
      </c>
      <c r="F422" s="14">
        <v>2023</v>
      </c>
      <c r="G422" s="14" t="s">
        <v>468</v>
      </c>
      <c r="H422" s="14" t="s">
        <v>469</v>
      </c>
      <c r="I422" s="13" t="s">
        <v>470</v>
      </c>
      <c r="J422" s="21">
        <v>66.5</v>
      </c>
      <c r="K422" s="22">
        <f t="shared" si="49"/>
        <v>0</v>
      </c>
      <c r="L422" s="22"/>
      <c r="M422" s="22"/>
      <c r="N422" s="22"/>
      <c r="O422" s="22"/>
      <c r="P422" s="21">
        <v>66.5</v>
      </c>
      <c r="Q422" s="33">
        <f t="shared" si="50"/>
        <v>0</v>
      </c>
      <c r="R422" s="33"/>
      <c r="S422" s="33"/>
      <c r="T422" s="33"/>
      <c r="U422" s="33"/>
      <c r="V422" s="33"/>
      <c r="W422" s="33"/>
      <c r="X422" s="14" t="s">
        <v>49</v>
      </c>
      <c r="Y422" s="21" t="s">
        <v>50</v>
      </c>
      <c r="Z422" s="21" t="s">
        <v>51</v>
      </c>
      <c r="AA422" s="21" t="s">
        <v>51</v>
      </c>
      <c r="AB422" s="21" t="s">
        <v>51</v>
      </c>
      <c r="AC422" s="14">
        <v>56</v>
      </c>
      <c r="AD422" s="14">
        <v>210</v>
      </c>
      <c r="AE422" s="14">
        <v>210</v>
      </c>
      <c r="AF422" s="14" t="s">
        <v>1458</v>
      </c>
      <c r="AG422" s="14" t="s">
        <v>1429</v>
      </c>
      <c r="AH422" s="14"/>
    </row>
    <row r="423" s="1" customFormat="1" ht="36" spans="1:34">
      <c r="A423" s="11"/>
      <c r="B423" s="14" t="s">
        <v>1578</v>
      </c>
      <c r="C423" s="14" t="s">
        <v>1579</v>
      </c>
      <c r="D423" s="21" t="s">
        <v>56</v>
      </c>
      <c r="E423" s="21" t="s">
        <v>1019</v>
      </c>
      <c r="F423" s="14">
        <v>2023</v>
      </c>
      <c r="G423" s="14" t="s">
        <v>468</v>
      </c>
      <c r="H423" s="14" t="s">
        <v>469</v>
      </c>
      <c r="I423" s="13" t="s">
        <v>470</v>
      </c>
      <c r="J423" s="21">
        <v>254</v>
      </c>
      <c r="K423" s="22">
        <f t="shared" si="49"/>
        <v>0</v>
      </c>
      <c r="L423" s="22"/>
      <c r="M423" s="22"/>
      <c r="N423" s="22"/>
      <c r="O423" s="22"/>
      <c r="P423" s="21">
        <v>254</v>
      </c>
      <c r="Q423" s="33">
        <f t="shared" si="50"/>
        <v>0</v>
      </c>
      <c r="R423" s="33"/>
      <c r="S423" s="33"/>
      <c r="T423" s="33"/>
      <c r="U423" s="33"/>
      <c r="V423" s="33"/>
      <c r="W423" s="33"/>
      <c r="X423" s="14" t="s">
        <v>49</v>
      </c>
      <c r="Y423" s="21" t="s">
        <v>50</v>
      </c>
      <c r="Z423" s="21" t="s">
        <v>51</v>
      </c>
      <c r="AA423" s="21" t="s">
        <v>51</v>
      </c>
      <c r="AB423" s="21" t="s">
        <v>51</v>
      </c>
      <c r="AC423" s="14">
        <v>136</v>
      </c>
      <c r="AD423" s="14">
        <v>462</v>
      </c>
      <c r="AE423" s="14">
        <v>462</v>
      </c>
      <c r="AF423" s="14" t="s">
        <v>1458</v>
      </c>
      <c r="AG423" s="14" t="s">
        <v>1429</v>
      </c>
      <c r="AH423" s="14"/>
    </row>
    <row r="424" s="1" customFormat="1" ht="36" spans="1:34">
      <c r="A424" s="11"/>
      <c r="B424" s="14" t="s">
        <v>1580</v>
      </c>
      <c r="C424" s="14" t="s">
        <v>1581</v>
      </c>
      <c r="D424" s="21" t="s">
        <v>56</v>
      </c>
      <c r="E424" s="21" t="s">
        <v>1012</v>
      </c>
      <c r="F424" s="14">
        <v>2023</v>
      </c>
      <c r="G424" s="14" t="s">
        <v>468</v>
      </c>
      <c r="H424" s="14" t="s">
        <v>469</v>
      </c>
      <c r="I424" s="13" t="s">
        <v>470</v>
      </c>
      <c r="J424" s="21">
        <v>15</v>
      </c>
      <c r="K424" s="22">
        <f t="shared" si="49"/>
        <v>0</v>
      </c>
      <c r="L424" s="22"/>
      <c r="M424" s="22"/>
      <c r="N424" s="22"/>
      <c r="O424" s="22"/>
      <c r="P424" s="21">
        <v>15</v>
      </c>
      <c r="Q424" s="33">
        <f t="shared" si="50"/>
        <v>0</v>
      </c>
      <c r="R424" s="33"/>
      <c r="S424" s="33"/>
      <c r="T424" s="33"/>
      <c r="U424" s="33"/>
      <c r="V424" s="33"/>
      <c r="W424" s="33"/>
      <c r="X424" s="14" t="s">
        <v>49</v>
      </c>
      <c r="Y424" s="21" t="s">
        <v>50</v>
      </c>
      <c r="Z424" s="21" t="s">
        <v>51</v>
      </c>
      <c r="AA424" s="21" t="s">
        <v>51</v>
      </c>
      <c r="AB424" s="21" t="s">
        <v>51</v>
      </c>
      <c r="AC424" s="14">
        <v>368</v>
      </c>
      <c r="AD424" s="14">
        <v>1213</v>
      </c>
      <c r="AE424" s="14">
        <v>1213</v>
      </c>
      <c r="AF424" s="14" t="s">
        <v>1458</v>
      </c>
      <c r="AG424" s="14" t="s">
        <v>1429</v>
      </c>
      <c r="AH424" s="14"/>
    </row>
    <row r="425" s="1" customFormat="1" ht="48" spans="1:34">
      <c r="A425" s="11"/>
      <c r="B425" s="14" t="s">
        <v>1582</v>
      </c>
      <c r="C425" s="14" t="s">
        <v>1583</v>
      </c>
      <c r="D425" s="21" t="s">
        <v>56</v>
      </c>
      <c r="E425" s="21" t="s">
        <v>1508</v>
      </c>
      <c r="F425" s="14">
        <v>2023</v>
      </c>
      <c r="G425" s="14" t="s">
        <v>468</v>
      </c>
      <c r="H425" s="14" t="s">
        <v>469</v>
      </c>
      <c r="I425" s="13" t="s">
        <v>470</v>
      </c>
      <c r="J425" s="21">
        <v>79.75</v>
      </c>
      <c r="K425" s="22">
        <f t="shared" si="49"/>
        <v>0</v>
      </c>
      <c r="L425" s="22"/>
      <c r="M425" s="22"/>
      <c r="N425" s="22"/>
      <c r="O425" s="22"/>
      <c r="P425" s="21">
        <v>79.75</v>
      </c>
      <c r="Q425" s="33">
        <f t="shared" si="50"/>
        <v>0</v>
      </c>
      <c r="R425" s="33"/>
      <c r="S425" s="33"/>
      <c r="T425" s="33"/>
      <c r="U425" s="33"/>
      <c r="V425" s="33"/>
      <c r="W425" s="33"/>
      <c r="X425" s="14" t="s">
        <v>49</v>
      </c>
      <c r="Y425" s="21" t="s">
        <v>50</v>
      </c>
      <c r="Z425" s="21" t="s">
        <v>51</v>
      </c>
      <c r="AA425" s="21" t="s">
        <v>51</v>
      </c>
      <c r="AB425" s="21" t="s">
        <v>51</v>
      </c>
      <c r="AC425" s="14">
        <v>96</v>
      </c>
      <c r="AD425" s="14">
        <v>250</v>
      </c>
      <c r="AE425" s="14">
        <v>250</v>
      </c>
      <c r="AF425" s="14" t="s">
        <v>1458</v>
      </c>
      <c r="AG425" s="14" t="s">
        <v>1429</v>
      </c>
      <c r="AH425" s="14"/>
    </row>
    <row r="426" s="1" customFormat="1" ht="48" spans="1:34">
      <c r="A426" s="11"/>
      <c r="B426" s="14" t="s">
        <v>1584</v>
      </c>
      <c r="C426" s="14" t="s">
        <v>1585</v>
      </c>
      <c r="D426" s="21" t="s">
        <v>56</v>
      </c>
      <c r="E426" s="21" t="s">
        <v>793</v>
      </c>
      <c r="F426" s="14">
        <v>2023</v>
      </c>
      <c r="G426" s="14" t="s">
        <v>468</v>
      </c>
      <c r="H426" s="14" t="s">
        <v>469</v>
      </c>
      <c r="I426" s="13" t="s">
        <v>470</v>
      </c>
      <c r="J426" s="21">
        <v>59.5</v>
      </c>
      <c r="K426" s="22">
        <f t="shared" si="49"/>
        <v>0</v>
      </c>
      <c r="L426" s="22"/>
      <c r="M426" s="22"/>
      <c r="N426" s="22"/>
      <c r="O426" s="22"/>
      <c r="P426" s="21">
        <v>59.5</v>
      </c>
      <c r="Q426" s="33">
        <f t="shared" si="50"/>
        <v>0</v>
      </c>
      <c r="R426" s="33"/>
      <c r="S426" s="33"/>
      <c r="T426" s="33"/>
      <c r="U426" s="33"/>
      <c r="V426" s="33"/>
      <c r="W426" s="33"/>
      <c r="X426" s="14" t="s">
        <v>49</v>
      </c>
      <c r="Y426" s="21" t="s">
        <v>50</v>
      </c>
      <c r="Z426" s="21" t="s">
        <v>51</v>
      </c>
      <c r="AA426" s="21" t="s">
        <v>51</v>
      </c>
      <c r="AB426" s="21" t="s">
        <v>51</v>
      </c>
      <c r="AC426" s="14">
        <v>84</v>
      </c>
      <c r="AD426" s="14">
        <v>248</v>
      </c>
      <c r="AE426" s="14">
        <v>248</v>
      </c>
      <c r="AF426" s="14" t="s">
        <v>1458</v>
      </c>
      <c r="AG426" s="14" t="s">
        <v>1429</v>
      </c>
      <c r="AH426" s="14"/>
    </row>
    <row r="427" s="1" customFormat="1" ht="48" spans="1:34">
      <c r="A427" s="11"/>
      <c r="B427" s="14" t="s">
        <v>1586</v>
      </c>
      <c r="C427" s="14" t="s">
        <v>1587</v>
      </c>
      <c r="D427" s="21" t="s">
        <v>45</v>
      </c>
      <c r="E427" s="21" t="s">
        <v>46</v>
      </c>
      <c r="F427" s="14">
        <v>2023</v>
      </c>
      <c r="G427" s="14" t="s">
        <v>468</v>
      </c>
      <c r="H427" s="14" t="s">
        <v>469</v>
      </c>
      <c r="I427" s="13" t="s">
        <v>470</v>
      </c>
      <c r="J427" s="21">
        <v>13</v>
      </c>
      <c r="K427" s="22">
        <f t="shared" si="49"/>
        <v>0</v>
      </c>
      <c r="L427" s="22"/>
      <c r="M427" s="22"/>
      <c r="N427" s="22"/>
      <c r="O427" s="22"/>
      <c r="P427" s="21">
        <v>13</v>
      </c>
      <c r="Q427" s="33">
        <f t="shared" si="50"/>
        <v>0</v>
      </c>
      <c r="R427" s="33"/>
      <c r="S427" s="33"/>
      <c r="T427" s="33"/>
      <c r="U427" s="33"/>
      <c r="V427" s="33"/>
      <c r="W427" s="33"/>
      <c r="X427" s="14" t="s">
        <v>49</v>
      </c>
      <c r="Y427" s="21" t="s">
        <v>50</v>
      </c>
      <c r="Z427" s="21" t="s">
        <v>51</v>
      </c>
      <c r="AA427" s="21" t="s">
        <v>51</v>
      </c>
      <c r="AB427" s="21" t="s">
        <v>51</v>
      </c>
      <c r="AC427" s="14">
        <v>86</v>
      </c>
      <c r="AD427" s="14">
        <v>297</v>
      </c>
      <c r="AE427" s="14">
        <v>297</v>
      </c>
      <c r="AF427" s="14" t="s">
        <v>1458</v>
      </c>
      <c r="AG427" s="14" t="s">
        <v>1429</v>
      </c>
      <c r="AH427" s="14"/>
    </row>
    <row r="428" s="1" customFormat="1" ht="36" spans="1:34">
      <c r="A428" s="11"/>
      <c r="B428" s="14" t="s">
        <v>1588</v>
      </c>
      <c r="C428" s="14" t="s">
        <v>1589</v>
      </c>
      <c r="D428" s="21" t="s">
        <v>56</v>
      </c>
      <c r="E428" s="21" t="s">
        <v>782</v>
      </c>
      <c r="F428" s="14">
        <v>2023</v>
      </c>
      <c r="G428" s="14" t="s">
        <v>468</v>
      </c>
      <c r="H428" s="14" t="s">
        <v>469</v>
      </c>
      <c r="I428" s="13" t="s">
        <v>470</v>
      </c>
      <c r="J428" s="21">
        <v>16</v>
      </c>
      <c r="K428" s="22">
        <f t="shared" ref="K428:K458" si="51">L428+M428+N428+O428</f>
        <v>0</v>
      </c>
      <c r="L428" s="22"/>
      <c r="M428" s="22"/>
      <c r="N428" s="22"/>
      <c r="O428" s="22"/>
      <c r="P428" s="21">
        <v>16</v>
      </c>
      <c r="Q428" s="33">
        <f t="shared" ref="Q428:Q458" si="52">J428-L428-M428-N428-O428-P428</f>
        <v>0</v>
      </c>
      <c r="R428" s="33"/>
      <c r="S428" s="33"/>
      <c r="T428" s="33"/>
      <c r="U428" s="33"/>
      <c r="V428" s="33"/>
      <c r="W428" s="33"/>
      <c r="X428" s="14" t="s">
        <v>49</v>
      </c>
      <c r="Y428" s="21" t="s">
        <v>50</v>
      </c>
      <c r="Z428" s="21" t="s">
        <v>51</v>
      </c>
      <c r="AA428" s="21" t="s">
        <v>51</v>
      </c>
      <c r="AB428" s="21" t="s">
        <v>51</v>
      </c>
      <c r="AC428" s="14">
        <v>60</v>
      </c>
      <c r="AD428" s="14">
        <v>146</v>
      </c>
      <c r="AE428" s="14">
        <v>146</v>
      </c>
      <c r="AF428" s="14" t="s">
        <v>1458</v>
      </c>
      <c r="AG428" s="14" t="s">
        <v>1429</v>
      </c>
      <c r="AH428" s="14"/>
    </row>
    <row r="429" s="1" customFormat="1" ht="36" spans="1:34">
      <c r="A429" s="11"/>
      <c r="B429" s="14" t="s">
        <v>1590</v>
      </c>
      <c r="C429" s="14" t="s">
        <v>1591</v>
      </c>
      <c r="D429" s="21" t="s">
        <v>173</v>
      </c>
      <c r="E429" s="21" t="s">
        <v>1592</v>
      </c>
      <c r="F429" s="14">
        <v>2023</v>
      </c>
      <c r="G429" s="14" t="s">
        <v>468</v>
      </c>
      <c r="H429" s="14" t="s">
        <v>469</v>
      </c>
      <c r="I429" s="13" t="s">
        <v>470</v>
      </c>
      <c r="J429" s="21">
        <v>36.75</v>
      </c>
      <c r="K429" s="22">
        <f t="shared" si="51"/>
        <v>0</v>
      </c>
      <c r="L429" s="22"/>
      <c r="M429" s="22"/>
      <c r="N429" s="22"/>
      <c r="O429" s="22"/>
      <c r="P429" s="21">
        <v>36.75</v>
      </c>
      <c r="Q429" s="33">
        <f t="shared" si="52"/>
        <v>0</v>
      </c>
      <c r="R429" s="33"/>
      <c r="S429" s="33"/>
      <c r="T429" s="33"/>
      <c r="U429" s="33"/>
      <c r="V429" s="33"/>
      <c r="W429" s="33"/>
      <c r="X429" s="14" t="s">
        <v>49</v>
      </c>
      <c r="Y429" s="21" t="s">
        <v>50</v>
      </c>
      <c r="Z429" s="21" t="s">
        <v>51</v>
      </c>
      <c r="AA429" s="21" t="s">
        <v>51</v>
      </c>
      <c r="AB429" s="21" t="s">
        <v>51</v>
      </c>
      <c r="AC429" s="14">
        <v>138</v>
      </c>
      <c r="AD429" s="14">
        <v>520</v>
      </c>
      <c r="AE429" s="14">
        <v>520</v>
      </c>
      <c r="AF429" s="14" t="s">
        <v>1458</v>
      </c>
      <c r="AG429" s="14" t="s">
        <v>1429</v>
      </c>
      <c r="AH429" s="14"/>
    </row>
    <row r="430" s="1" customFormat="1" ht="48" spans="1:34">
      <c r="A430" s="11"/>
      <c r="B430" s="14" t="s">
        <v>1593</v>
      </c>
      <c r="C430" s="14" t="s">
        <v>1594</v>
      </c>
      <c r="D430" s="21" t="s">
        <v>173</v>
      </c>
      <c r="E430" s="21" t="s">
        <v>185</v>
      </c>
      <c r="F430" s="14">
        <v>2023</v>
      </c>
      <c r="G430" s="14" t="s">
        <v>468</v>
      </c>
      <c r="H430" s="14" t="s">
        <v>469</v>
      </c>
      <c r="I430" s="13" t="s">
        <v>470</v>
      </c>
      <c r="J430" s="21">
        <v>17</v>
      </c>
      <c r="K430" s="22">
        <f t="shared" si="51"/>
        <v>0</v>
      </c>
      <c r="L430" s="22"/>
      <c r="M430" s="22"/>
      <c r="N430" s="22"/>
      <c r="O430" s="22"/>
      <c r="P430" s="21">
        <v>17</v>
      </c>
      <c r="Q430" s="33">
        <f t="shared" si="52"/>
        <v>0</v>
      </c>
      <c r="R430" s="33"/>
      <c r="S430" s="33"/>
      <c r="T430" s="33"/>
      <c r="U430" s="33"/>
      <c r="V430" s="33"/>
      <c r="W430" s="33"/>
      <c r="X430" s="14" t="s">
        <v>49</v>
      </c>
      <c r="Y430" s="21" t="s">
        <v>50</v>
      </c>
      <c r="Z430" s="21" t="s">
        <v>51</v>
      </c>
      <c r="AA430" s="21" t="s">
        <v>51</v>
      </c>
      <c r="AB430" s="21" t="s">
        <v>51</v>
      </c>
      <c r="AC430" s="14">
        <v>148</v>
      </c>
      <c r="AD430" s="14">
        <v>498</v>
      </c>
      <c r="AE430" s="14">
        <v>498</v>
      </c>
      <c r="AF430" s="14" t="s">
        <v>1458</v>
      </c>
      <c r="AG430" s="14" t="s">
        <v>1429</v>
      </c>
      <c r="AH430" s="14"/>
    </row>
    <row r="431" s="1" customFormat="1" ht="48" spans="1:34">
      <c r="A431" s="11"/>
      <c r="B431" s="14" t="s">
        <v>1595</v>
      </c>
      <c r="C431" s="14" t="s">
        <v>1596</v>
      </c>
      <c r="D431" s="21" t="s">
        <v>173</v>
      </c>
      <c r="E431" s="21" t="s">
        <v>1034</v>
      </c>
      <c r="F431" s="14">
        <v>2023</v>
      </c>
      <c r="G431" s="14" t="s">
        <v>468</v>
      </c>
      <c r="H431" s="14" t="s">
        <v>469</v>
      </c>
      <c r="I431" s="13" t="s">
        <v>470</v>
      </c>
      <c r="J431" s="21">
        <v>78.75</v>
      </c>
      <c r="K431" s="22">
        <f t="shared" si="51"/>
        <v>0</v>
      </c>
      <c r="L431" s="22"/>
      <c r="M431" s="22"/>
      <c r="N431" s="22"/>
      <c r="O431" s="22"/>
      <c r="P431" s="21">
        <v>78.75</v>
      </c>
      <c r="Q431" s="33">
        <f t="shared" si="52"/>
        <v>0</v>
      </c>
      <c r="R431" s="33"/>
      <c r="S431" s="33"/>
      <c r="T431" s="33"/>
      <c r="U431" s="33"/>
      <c r="V431" s="33"/>
      <c r="W431" s="33"/>
      <c r="X431" s="14" t="s">
        <v>49</v>
      </c>
      <c r="Y431" s="21" t="s">
        <v>50</v>
      </c>
      <c r="Z431" s="21" t="s">
        <v>51</v>
      </c>
      <c r="AA431" s="21" t="s">
        <v>51</v>
      </c>
      <c r="AB431" s="21" t="s">
        <v>51</v>
      </c>
      <c r="AC431" s="14">
        <v>111</v>
      </c>
      <c r="AD431" s="14">
        <v>375</v>
      </c>
      <c r="AE431" s="14">
        <v>375</v>
      </c>
      <c r="AF431" s="14" t="s">
        <v>1458</v>
      </c>
      <c r="AG431" s="14" t="s">
        <v>1429</v>
      </c>
      <c r="AH431" s="14"/>
    </row>
    <row r="432" s="1" customFormat="1" ht="36" spans="1:34">
      <c r="A432" s="11"/>
      <c r="B432" s="14" t="s">
        <v>1597</v>
      </c>
      <c r="C432" s="14" t="s">
        <v>1598</v>
      </c>
      <c r="D432" s="21" t="s">
        <v>108</v>
      </c>
      <c r="E432" s="21" t="s">
        <v>890</v>
      </c>
      <c r="F432" s="14">
        <v>2023</v>
      </c>
      <c r="G432" s="14" t="s">
        <v>468</v>
      </c>
      <c r="H432" s="14" t="s">
        <v>469</v>
      </c>
      <c r="I432" s="13" t="s">
        <v>470</v>
      </c>
      <c r="J432" s="21">
        <v>47.5</v>
      </c>
      <c r="K432" s="22">
        <f t="shared" si="51"/>
        <v>0</v>
      </c>
      <c r="L432" s="22"/>
      <c r="M432" s="22"/>
      <c r="N432" s="22"/>
      <c r="O432" s="22"/>
      <c r="P432" s="21">
        <v>47.5</v>
      </c>
      <c r="Q432" s="33">
        <f t="shared" si="52"/>
        <v>0</v>
      </c>
      <c r="R432" s="33"/>
      <c r="S432" s="33"/>
      <c r="T432" s="33"/>
      <c r="U432" s="33"/>
      <c r="V432" s="33"/>
      <c r="W432" s="33"/>
      <c r="X432" s="14" t="s">
        <v>49</v>
      </c>
      <c r="Y432" s="21" t="s">
        <v>50</v>
      </c>
      <c r="Z432" s="21" t="s">
        <v>51</v>
      </c>
      <c r="AA432" s="21" t="s">
        <v>51</v>
      </c>
      <c r="AB432" s="21" t="s">
        <v>51</v>
      </c>
      <c r="AC432" s="14">
        <v>36</v>
      </c>
      <c r="AD432" s="14">
        <v>117</v>
      </c>
      <c r="AE432" s="14">
        <v>117</v>
      </c>
      <c r="AF432" s="14" t="s">
        <v>1458</v>
      </c>
      <c r="AG432" s="14" t="s">
        <v>1429</v>
      </c>
      <c r="AH432" s="14"/>
    </row>
    <row r="433" s="1" customFormat="1" ht="36" spans="1:34">
      <c r="A433" s="11"/>
      <c r="B433" s="14" t="s">
        <v>1599</v>
      </c>
      <c r="C433" s="14" t="s">
        <v>1600</v>
      </c>
      <c r="D433" s="21" t="s">
        <v>45</v>
      </c>
      <c r="E433" s="21" t="s">
        <v>332</v>
      </c>
      <c r="F433" s="14">
        <v>2023</v>
      </c>
      <c r="G433" s="14" t="s">
        <v>468</v>
      </c>
      <c r="H433" s="14" t="s">
        <v>469</v>
      </c>
      <c r="I433" s="13" t="s">
        <v>470</v>
      </c>
      <c r="J433" s="21">
        <v>62</v>
      </c>
      <c r="K433" s="22">
        <f t="shared" si="51"/>
        <v>0</v>
      </c>
      <c r="L433" s="22"/>
      <c r="M433" s="22"/>
      <c r="N433" s="22"/>
      <c r="O433" s="22"/>
      <c r="P433" s="21">
        <v>62</v>
      </c>
      <c r="Q433" s="33">
        <f t="shared" si="52"/>
        <v>0</v>
      </c>
      <c r="R433" s="33"/>
      <c r="S433" s="33"/>
      <c r="T433" s="33"/>
      <c r="U433" s="33"/>
      <c r="V433" s="33"/>
      <c r="W433" s="33"/>
      <c r="X433" s="14" t="s">
        <v>49</v>
      </c>
      <c r="Y433" s="21" t="s">
        <v>51</v>
      </c>
      <c r="Z433" s="21" t="s">
        <v>51</v>
      </c>
      <c r="AA433" s="21" t="s">
        <v>51</v>
      </c>
      <c r="AB433" s="21" t="s">
        <v>51</v>
      </c>
      <c r="AC433" s="14">
        <v>55</v>
      </c>
      <c r="AD433" s="14">
        <v>165</v>
      </c>
      <c r="AE433" s="14">
        <v>165</v>
      </c>
      <c r="AF433" s="14" t="s">
        <v>1458</v>
      </c>
      <c r="AG433" s="14" t="s">
        <v>1429</v>
      </c>
      <c r="AH433" s="14"/>
    </row>
    <row r="434" s="1" customFormat="1" ht="36" spans="1:34">
      <c r="A434" s="11"/>
      <c r="B434" s="14" t="s">
        <v>1601</v>
      </c>
      <c r="C434" s="14" t="s">
        <v>1602</v>
      </c>
      <c r="D434" s="21" t="s">
        <v>108</v>
      </c>
      <c r="E434" s="21" t="s">
        <v>1223</v>
      </c>
      <c r="F434" s="14">
        <v>2023</v>
      </c>
      <c r="G434" s="14" t="s">
        <v>468</v>
      </c>
      <c r="H434" s="14" t="s">
        <v>469</v>
      </c>
      <c r="I434" s="13" t="s">
        <v>470</v>
      </c>
      <c r="J434" s="21">
        <v>99.5</v>
      </c>
      <c r="K434" s="22">
        <f t="shared" si="51"/>
        <v>0</v>
      </c>
      <c r="L434" s="22"/>
      <c r="M434" s="22"/>
      <c r="N434" s="22"/>
      <c r="O434" s="22"/>
      <c r="P434" s="21">
        <v>99.5</v>
      </c>
      <c r="Q434" s="33">
        <f t="shared" si="52"/>
        <v>0</v>
      </c>
      <c r="R434" s="33"/>
      <c r="S434" s="33"/>
      <c r="T434" s="33"/>
      <c r="U434" s="33"/>
      <c r="V434" s="33"/>
      <c r="W434" s="33"/>
      <c r="X434" s="14" t="s">
        <v>49</v>
      </c>
      <c r="Y434" s="21" t="s">
        <v>50</v>
      </c>
      <c r="Z434" s="21" t="s">
        <v>51</v>
      </c>
      <c r="AA434" s="21" t="s">
        <v>51</v>
      </c>
      <c r="AB434" s="21" t="s">
        <v>51</v>
      </c>
      <c r="AC434" s="14">
        <v>247</v>
      </c>
      <c r="AD434" s="14">
        <v>817</v>
      </c>
      <c r="AE434" s="14">
        <v>817</v>
      </c>
      <c r="AF434" s="14" t="s">
        <v>1458</v>
      </c>
      <c r="AG434" s="14" t="s">
        <v>1429</v>
      </c>
      <c r="AH434" s="14"/>
    </row>
    <row r="435" s="1" customFormat="1" ht="36" spans="1:34">
      <c r="A435" s="11"/>
      <c r="B435" s="14" t="s">
        <v>1603</v>
      </c>
      <c r="C435" s="14" t="s">
        <v>1604</v>
      </c>
      <c r="D435" s="21" t="s">
        <v>90</v>
      </c>
      <c r="E435" s="21" t="s">
        <v>1125</v>
      </c>
      <c r="F435" s="14">
        <v>2023</v>
      </c>
      <c r="G435" s="14" t="s">
        <v>468</v>
      </c>
      <c r="H435" s="14" t="s">
        <v>469</v>
      </c>
      <c r="I435" s="13" t="s">
        <v>470</v>
      </c>
      <c r="J435" s="21">
        <v>23.75</v>
      </c>
      <c r="K435" s="22">
        <f t="shared" si="51"/>
        <v>0</v>
      </c>
      <c r="L435" s="22"/>
      <c r="M435" s="22"/>
      <c r="N435" s="22"/>
      <c r="O435" s="22"/>
      <c r="P435" s="21">
        <v>23.75</v>
      </c>
      <c r="Q435" s="33">
        <f t="shared" si="52"/>
        <v>0</v>
      </c>
      <c r="R435" s="33"/>
      <c r="S435" s="33"/>
      <c r="T435" s="33"/>
      <c r="U435" s="33"/>
      <c r="V435" s="33"/>
      <c r="W435" s="33"/>
      <c r="X435" s="14" t="s">
        <v>49</v>
      </c>
      <c r="Y435" s="21" t="s">
        <v>50</v>
      </c>
      <c r="Z435" s="21" t="s">
        <v>51</v>
      </c>
      <c r="AA435" s="21" t="s">
        <v>51</v>
      </c>
      <c r="AB435" s="21" t="s">
        <v>51</v>
      </c>
      <c r="AC435" s="14">
        <v>112</v>
      </c>
      <c r="AD435" s="14">
        <v>386</v>
      </c>
      <c r="AE435" s="14">
        <v>386</v>
      </c>
      <c r="AF435" s="14" t="s">
        <v>1458</v>
      </c>
      <c r="AG435" s="14" t="s">
        <v>1429</v>
      </c>
      <c r="AH435" s="14"/>
    </row>
    <row r="436" s="1" customFormat="1" ht="36" spans="1:34">
      <c r="A436" s="11"/>
      <c r="B436" s="14" t="s">
        <v>1605</v>
      </c>
      <c r="C436" s="14" t="s">
        <v>1606</v>
      </c>
      <c r="D436" s="21" t="s">
        <v>281</v>
      </c>
      <c r="E436" s="21" t="s">
        <v>1607</v>
      </c>
      <c r="F436" s="14">
        <v>2023</v>
      </c>
      <c r="G436" s="14" t="s">
        <v>468</v>
      </c>
      <c r="H436" s="14" t="s">
        <v>469</v>
      </c>
      <c r="I436" s="13" t="s">
        <v>470</v>
      </c>
      <c r="J436" s="21">
        <v>74</v>
      </c>
      <c r="K436" s="22">
        <f t="shared" si="51"/>
        <v>0</v>
      </c>
      <c r="L436" s="22"/>
      <c r="M436" s="22"/>
      <c r="N436" s="22"/>
      <c r="O436" s="22"/>
      <c r="P436" s="21">
        <v>74</v>
      </c>
      <c r="Q436" s="33">
        <f t="shared" si="52"/>
        <v>0</v>
      </c>
      <c r="R436" s="33"/>
      <c r="S436" s="33"/>
      <c r="T436" s="33"/>
      <c r="U436" s="33"/>
      <c r="V436" s="33"/>
      <c r="W436" s="33"/>
      <c r="X436" s="14" t="s">
        <v>49</v>
      </c>
      <c r="Y436" s="21" t="s">
        <v>50</v>
      </c>
      <c r="Z436" s="21" t="s">
        <v>51</v>
      </c>
      <c r="AA436" s="21" t="s">
        <v>51</v>
      </c>
      <c r="AB436" s="21" t="s">
        <v>51</v>
      </c>
      <c r="AC436" s="14">
        <v>53</v>
      </c>
      <c r="AD436" s="14">
        <v>197</v>
      </c>
      <c r="AE436" s="14">
        <v>197</v>
      </c>
      <c r="AF436" s="14" t="s">
        <v>1458</v>
      </c>
      <c r="AG436" s="14" t="s">
        <v>1429</v>
      </c>
      <c r="AH436" s="14"/>
    </row>
    <row r="437" s="1" customFormat="1" ht="48" spans="1:34">
      <c r="A437" s="11"/>
      <c r="B437" s="14" t="s">
        <v>1608</v>
      </c>
      <c r="C437" s="14" t="s">
        <v>1609</v>
      </c>
      <c r="D437" s="21" t="s">
        <v>281</v>
      </c>
      <c r="E437" s="21" t="s">
        <v>1610</v>
      </c>
      <c r="F437" s="14">
        <v>2023</v>
      </c>
      <c r="G437" s="14" t="s">
        <v>468</v>
      </c>
      <c r="H437" s="14" t="s">
        <v>469</v>
      </c>
      <c r="I437" s="13" t="s">
        <v>470</v>
      </c>
      <c r="J437" s="21">
        <v>118.95</v>
      </c>
      <c r="K437" s="22">
        <f t="shared" si="51"/>
        <v>0</v>
      </c>
      <c r="L437" s="22"/>
      <c r="M437" s="22"/>
      <c r="N437" s="22"/>
      <c r="O437" s="22"/>
      <c r="P437" s="21">
        <v>118.95</v>
      </c>
      <c r="Q437" s="33">
        <f t="shared" si="52"/>
        <v>0</v>
      </c>
      <c r="R437" s="33"/>
      <c r="S437" s="33"/>
      <c r="T437" s="33"/>
      <c r="U437" s="33"/>
      <c r="V437" s="33"/>
      <c r="W437" s="33"/>
      <c r="X437" s="14" t="s">
        <v>49</v>
      </c>
      <c r="Y437" s="21" t="s">
        <v>50</v>
      </c>
      <c r="Z437" s="21" t="s">
        <v>51</v>
      </c>
      <c r="AA437" s="21" t="s">
        <v>51</v>
      </c>
      <c r="AB437" s="21" t="s">
        <v>51</v>
      </c>
      <c r="AC437" s="14">
        <v>66</v>
      </c>
      <c r="AD437" s="14">
        <v>203</v>
      </c>
      <c r="AE437" s="14">
        <v>203</v>
      </c>
      <c r="AF437" s="14" t="s">
        <v>1458</v>
      </c>
      <c r="AG437" s="14" t="s">
        <v>1429</v>
      </c>
      <c r="AH437" s="14"/>
    </row>
    <row r="438" s="1" customFormat="1" ht="36" spans="1:34">
      <c r="A438" s="11"/>
      <c r="B438" s="14" t="s">
        <v>1611</v>
      </c>
      <c r="C438" s="14" t="s">
        <v>1612</v>
      </c>
      <c r="D438" s="21" t="s">
        <v>281</v>
      </c>
      <c r="E438" s="21" t="s">
        <v>1613</v>
      </c>
      <c r="F438" s="14">
        <v>2023</v>
      </c>
      <c r="G438" s="14" t="s">
        <v>468</v>
      </c>
      <c r="H438" s="14" t="s">
        <v>469</v>
      </c>
      <c r="I438" s="13" t="s">
        <v>470</v>
      </c>
      <c r="J438" s="21">
        <v>66.75</v>
      </c>
      <c r="K438" s="22">
        <f t="shared" si="51"/>
        <v>0</v>
      </c>
      <c r="L438" s="22"/>
      <c r="M438" s="22"/>
      <c r="N438" s="22"/>
      <c r="O438" s="22"/>
      <c r="P438" s="21">
        <v>66.75</v>
      </c>
      <c r="Q438" s="33">
        <f t="shared" si="52"/>
        <v>0</v>
      </c>
      <c r="R438" s="33"/>
      <c r="S438" s="33"/>
      <c r="T438" s="33"/>
      <c r="U438" s="33"/>
      <c r="V438" s="33"/>
      <c r="W438" s="33"/>
      <c r="X438" s="14" t="s">
        <v>49</v>
      </c>
      <c r="Y438" s="21" t="s">
        <v>50</v>
      </c>
      <c r="Z438" s="21" t="s">
        <v>51</v>
      </c>
      <c r="AA438" s="21" t="s">
        <v>51</v>
      </c>
      <c r="AB438" s="21" t="s">
        <v>51</v>
      </c>
      <c r="AC438" s="14">
        <v>48</v>
      </c>
      <c r="AD438" s="14">
        <v>184</v>
      </c>
      <c r="AE438" s="14">
        <v>184</v>
      </c>
      <c r="AF438" s="14" t="s">
        <v>1458</v>
      </c>
      <c r="AG438" s="14" t="s">
        <v>1429</v>
      </c>
      <c r="AH438" s="14"/>
    </row>
    <row r="439" s="1" customFormat="1" ht="48" spans="1:34">
      <c r="A439" s="11"/>
      <c r="B439" s="14" t="s">
        <v>1614</v>
      </c>
      <c r="C439" s="14" t="s">
        <v>1615</v>
      </c>
      <c r="D439" s="21" t="s">
        <v>281</v>
      </c>
      <c r="E439" s="21" t="s">
        <v>1616</v>
      </c>
      <c r="F439" s="14">
        <v>2023</v>
      </c>
      <c r="G439" s="14" t="s">
        <v>468</v>
      </c>
      <c r="H439" s="14" t="s">
        <v>469</v>
      </c>
      <c r="I439" s="13" t="s">
        <v>470</v>
      </c>
      <c r="J439" s="21">
        <v>75.75</v>
      </c>
      <c r="K439" s="22">
        <f t="shared" si="51"/>
        <v>0</v>
      </c>
      <c r="L439" s="22"/>
      <c r="M439" s="22"/>
      <c r="N439" s="22"/>
      <c r="O439" s="22"/>
      <c r="P439" s="21">
        <v>75.75</v>
      </c>
      <c r="Q439" s="33">
        <f t="shared" si="52"/>
        <v>0</v>
      </c>
      <c r="R439" s="33"/>
      <c r="S439" s="33"/>
      <c r="T439" s="33"/>
      <c r="U439" s="33"/>
      <c r="V439" s="33"/>
      <c r="W439" s="33"/>
      <c r="X439" s="14" t="s">
        <v>49</v>
      </c>
      <c r="Y439" s="21" t="s">
        <v>50</v>
      </c>
      <c r="Z439" s="21" t="s">
        <v>51</v>
      </c>
      <c r="AA439" s="21" t="s">
        <v>51</v>
      </c>
      <c r="AB439" s="21" t="s">
        <v>51</v>
      </c>
      <c r="AC439" s="14">
        <v>109</v>
      </c>
      <c r="AD439" s="14">
        <v>374</v>
      </c>
      <c r="AE439" s="14">
        <v>374</v>
      </c>
      <c r="AF439" s="14" t="s">
        <v>1458</v>
      </c>
      <c r="AG439" s="14" t="s">
        <v>1429</v>
      </c>
      <c r="AH439" s="14"/>
    </row>
    <row r="440" s="1" customFormat="1" ht="36" spans="1:34">
      <c r="A440" s="11"/>
      <c r="B440" s="14" t="s">
        <v>1617</v>
      </c>
      <c r="C440" s="14" t="s">
        <v>1618</v>
      </c>
      <c r="D440" s="21" t="s">
        <v>190</v>
      </c>
      <c r="E440" s="21" t="s">
        <v>1619</v>
      </c>
      <c r="F440" s="14">
        <v>2023</v>
      </c>
      <c r="G440" s="14" t="s">
        <v>468</v>
      </c>
      <c r="H440" s="14" t="s">
        <v>469</v>
      </c>
      <c r="I440" s="13" t="s">
        <v>470</v>
      </c>
      <c r="J440" s="21">
        <v>43</v>
      </c>
      <c r="K440" s="22">
        <f t="shared" si="51"/>
        <v>0</v>
      </c>
      <c r="L440" s="22"/>
      <c r="M440" s="22"/>
      <c r="N440" s="22"/>
      <c r="O440" s="22"/>
      <c r="P440" s="21">
        <v>43</v>
      </c>
      <c r="Q440" s="33">
        <f t="shared" si="52"/>
        <v>0</v>
      </c>
      <c r="R440" s="33"/>
      <c r="S440" s="33"/>
      <c r="T440" s="33"/>
      <c r="U440" s="33"/>
      <c r="V440" s="33"/>
      <c r="W440" s="33"/>
      <c r="X440" s="14" t="s">
        <v>49</v>
      </c>
      <c r="Y440" s="21" t="s">
        <v>50</v>
      </c>
      <c r="Z440" s="21" t="s">
        <v>51</v>
      </c>
      <c r="AA440" s="21" t="s">
        <v>51</v>
      </c>
      <c r="AB440" s="21" t="s">
        <v>51</v>
      </c>
      <c r="AC440" s="14">
        <v>64</v>
      </c>
      <c r="AD440" s="14">
        <v>162</v>
      </c>
      <c r="AE440" s="14">
        <v>162</v>
      </c>
      <c r="AF440" s="14" t="s">
        <v>1458</v>
      </c>
      <c r="AG440" s="14" t="s">
        <v>1429</v>
      </c>
      <c r="AH440" s="14"/>
    </row>
    <row r="441" s="1" customFormat="1" ht="48" spans="1:34">
      <c r="A441" s="11"/>
      <c r="B441" s="14" t="s">
        <v>1620</v>
      </c>
      <c r="C441" s="14" t="s">
        <v>1621</v>
      </c>
      <c r="D441" s="21" t="s">
        <v>56</v>
      </c>
      <c r="E441" s="21" t="s">
        <v>1622</v>
      </c>
      <c r="F441" s="14">
        <v>2023</v>
      </c>
      <c r="G441" s="14" t="s">
        <v>468</v>
      </c>
      <c r="H441" s="14" t="s">
        <v>469</v>
      </c>
      <c r="I441" s="13" t="s">
        <v>470</v>
      </c>
      <c r="J441" s="21">
        <v>5.5</v>
      </c>
      <c r="K441" s="22">
        <f t="shared" si="51"/>
        <v>0</v>
      </c>
      <c r="L441" s="22"/>
      <c r="M441" s="22"/>
      <c r="N441" s="22"/>
      <c r="O441" s="22"/>
      <c r="P441" s="21">
        <v>5.5</v>
      </c>
      <c r="Q441" s="33">
        <f t="shared" si="52"/>
        <v>0</v>
      </c>
      <c r="R441" s="33"/>
      <c r="S441" s="33"/>
      <c r="T441" s="33"/>
      <c r="U441" s="33"/>
      <c r="V441" s="33"/>
      <c r="W441" s="33"/>
      <c r="X441" s="14" t="s">
        <v>49</v>
      </c>
      <c r="Y441" s="21" t="s">
        <v>50</v>
      </c>
      <c r="Z441" s="21" t="s">
        <v>51</v>
      </c>
      <c r="AA441" s="21" t="s">
        <v>51</v>
      </c>
      <c r="AB441" s="21" t="s">
        <v>51</v>
      </c>
      <c r="AC441" s="14">
        <v>45</v>
      </c>
      <c r="AD441" s="14">
        <v>160</v>
      </c>
      <c r="AE441" s="14">
        <v>160</v>
      </c>
      <c r="AF441" s="14" t="s">
        <v>1458</v>
      </c>
      <c r="AG441" s="14" t="s">
        <v>1429</v>
      </c>
      <c r="AH441" s="14"/>
    </row>
    <row r="442" s="1" customFormat="1" ht="48" spans="1:34">
      <c r="A442" s="11"/>
      <c r="B442" s="14" t="s">
        <v>1623</v>
      </c>
      <c r="C442" s="14" t="s">
        <v>1624</v>
      </c>
      <c r="D442" s="21" t="s">
        <v>56</v>
      </c>
      <c r="E442" s="21" t="s">
        <v>1008</v>
      </c>
      <c r="F442" s="14">
        <v>2023</v>
      </c>
      <c r="G442" s="14" t="s">
        <v>468</v>
      </c>
      <c r="H442" s="14" t="s">
        <v>469</v>
      </c>
      <c r="I442" s="13" t="s">
        <v>470</v>
      </c>
      <c r="J442" s="21">
        <v>31.75</v>
      </c>
      <c r="K442" s="22">
        <f t="shared" si="51"/>
        <v>0</v>
      </c>
      <c r="L442" s="22"/>
      <c r="M442" s="22"/>
      <c r="N442" s="22"/>
      <c r="O442" s="22"/>
      <c r="P442" s="21">
        <v>31.75</v>
      </c>
      <c r="Q442" s="33">
        <f t="shared" si="52"/>
        <v>0</v>
      </c>
      <c r="R442" s="33"/>
      <c r="S442" s="33"/>
      <c r="T442" s="33"/>
      <c r="U442" s="33"/>
      <c r="V442" s="33"/>
      <c r="W442" s="33"/>
      <c r="X442" s="14" t="s">
        <v>49</v>
      </c>
      <c r="Y442" s="21" t="s">
        <v>50</v>
      </c>
      <c r="Z442" s="21" t="s">
        <v>51</v>
      </c>
      <c r="AA442" s="21" t="s">
        <v>51</v>
      </c>
      <c r="AB442" s="21" t="s">
        <v>51</v>
      </c>
      <c r="AC442" s="14">
        <v>32</v>
      </c>
      <c r="AD442" s="14">
        <v>98</v>
      </c>
      <c r="AE442" s="14">
        <v>98</v>
      </c>
      <c r="AF442" s="14" t="s">
        <v>1458</v>
      </c>
      <c r="AG442" s="14" t="s">
        <v>1429</v>
      </c>
      <c r="AH442" s="14"/>
    </row>
    <row r="443" s="1" customFormat="1" ht="48" spans="1:34">
      <c r="A443" s="11"/>
      <c r="B443" s="14" t="s">
        <v>1625</v>
      </c>
      <c r="C443" s="14" t="s">
        <v>1626</v>
      </c>
      <c r="D443" s="21" t="s">
        <v>173</v>
      </c>
      <c r="E443" s="21" t="s">
        <v>1038</v>
      </c>
      <c r="F443" s="14">
        <v>2023</v>
      </c>
      <c r="G443" s="14" t="s">
        <v>468</v>
      </c>
      <c r="H443" s="14" t="s">
        <v>469</v>
      </c>
      <c r="I443" s="13" t="s">
        <v>470</v>
      </c>
      <c r="J443" s="21">
        <v>151</v>
      </c>
      <c r="K443" s="22">
        <f t="shared" si="51"/>
        <v>0</v>
      </c>
      <c r="L443" s="22"/>
      <c r="M443" s="22"/>
      <c r="N443" s="22"/>
      <c r="O443" s="22"/>
      <c r="P443" s="21">
        <v>151</v>
      </c>
      <c r="Q443" s="33">
        <f t="shared" si="52"/>
        <v>0</v>
      </c>
      <c r="R443" s="33"/>
      <c r="S443" s="33"/>
      <c r="T443" s="33"/>
      <c r="U443" s="33"/>
      <c r="V443" s="33"/>
      <c r="W443" s="33"/>
      <c r="X443" s="14" t="s">
        <v>49</v>
      </c>
      <c r="Y443" s="21" t="s">
        <v>50</v>
      </c>
      <c r="Z443" s="21" t="s">
        <v>51</v>
      </c>
      <c r="AA443" s="21" t="s">
        <v>51</v>
      </c>
      <c r="AB443" s="21" t="s">
        <v>51</v>
      </c>
      <c r="AC443" s="14">
        <v>125</v>
      </c>
      <c r="AD443" s="14">
        <v>458</v>
      </c>
      <c r="AE443" s="14">
        <v>458</v>
      </c>
      <c r="AF443" s="14" t="s">
        <v>1458</v>
      </c>
      <c r="AG443" s="14" t="s">
        <v>1429</v>
      </c>
      <c r="AH443" s="14"/>
    </row>
    <row r="444" s="1" customFormat="1" ht="48" spans="1:34">
      <c r="A444" s="11"/>
      <c r="B444" s="14" t="s">
        <v>1627</v>
      </c>
      <c r="C444" s="14" t="s">
        <v>1628</v>
      </c>
      <c r="D444" s="21" t="s">
        <v>56</v>
      </c>
      <c r="E444" s="21" t="s">
        <v>57</v>
      </c>
      <c r="F444" s="14">
        <v>2023</v>
      </c>
      <c r="G444" s="14" t="s">
        <v>468</v>
      </c>
      <c r="H444" s="14" t="s">
        <v>469</v>
      </c>
      <c r="I444" s="13" t="s">
        <v>470</v>
      </c>
      <c r="J444" s="21">
        <v>111</v>
      </c>
      <c r="K444" s="22">
        <f t="shared" si="51"/>
        <v>0</v>
      </c>
      <c r="L444" s="22"/>
      <c r="M444" s="22"/>
      <c r="N444" s="22"/>
      <c r="O444" s="22"/>
      <c r="P444" s="21">
        <v>111</v>
      </c>
      <c r="Q444" s="33">
        <f t="shared" si="52"/>
        <v>0</v>
      </c>
      <c r="R444" s="33"/>
      <c r="S444" s="33"/>
      <c r="T444" s="33"/>
      <c r="U444" s="33"/>
      <c r="V444" s="33"/>
      <c r="W444" s="33"/>
      <c r="X444" s="14" t="s">
        <v>49</v>
      </c>
      <c r="Y444" s="21" t="s">
        <v>50</v>
      </c>
      <c r="Z444" s="21" t="s">
        <v>51</v>
      </c>
      <c r="AA444" s="21" t="s">
        <v>51</v>
      </c>
      <c r="AB444" s="21" t="s">
        <v>51</v>
      </c>
      <c r="AC444" s="14">
        <v>161</v>
      </c>
      <c r="AD444" s="14">
        <v>527</v>
      </c>
      <c r="AE444" s="14">
        <v>527</v>
      </c>
      <c r="AF444" s="14" t="s">
        <v>1458</v>
      </c>
      <c r="AG444" s="14" t="s">
        <v>1429</v>
      </c>
      <c r="AH444" s="14"/>
    </row>
    <row r="445" s="1" customFormat="1" ht="48" spans="1:34">
      <c r="A445" s="11"/>
      <c r="B445" s="14" t="s">
        <v>1629</v>
      </c>
      <c r="C445" s="14" t="s">
        <v>1630</v>
      </c>
      <c r="D445" s="21" t="s">
        <v>56</v>
      </c>
      <c r="E445" s="21" t="s">
        <v>69</v>
      </c>
      <c r="F445" s="14">
        <v>2023</v>
      </c>
      <c r="G445" s="14" t="s">
        <v>468</v>
      </c>
      <c r="H445" s="14" t="s">
        <v>469</v>
      </c>
      <c r="I445" s="13" t="s">
        <v>470</v>
      </c>
      <c r="J445" s="21">
        <v>96.5</v>
      </c>
      <c r="K445" s="22">
        <f t="shared" si="51"/>
        <v>0</v>
      </c>
      <c r="L445" s="22"/>
      <c r="M445" s="22"/>
      <c r="N445" s="22"/>
      <c r="O445" s="22"/>
      <c r="P445" s="21">
        <v>96.5</v>
      </c>
      <c r="Q445" s="33">
        <f t="shared" si="52"/>
        <v>0</v>
      </c>
      <c r="R445" s="33"/>
      <c r="S445" s="33"/>
      <c r="T445" s="33"/>
      <c r="U445" s="33"/>
      <c r="V445" s="33"/>
      <c r="W445" s="33"/>
      <c r="X445" s="14" t="s">
        <v>49</v>
      </c>
      <c r="Y445" s="21" t="s">
        <v>50</v>
      </c>
      <c r="Z445" s="21" t="s">
        <v>51</v>
      </c>
      <c r="AA445" s="21" t="s">
        <v>51</v>
      </c>
      <c r="AB445" s="21" t="s">
        <v>51</v>
      </c>
      <c r="AC445" s="14">
        <v>141</v>
      </c>
      <c r="AD445" s="14">
        <v>391</v>
      </c>
      <c r="AE445" s="14">
        <v>391</v>
      </c>
      <c r="AF445" s="14" t="s">
        <v>1458</v>
      </c>
      <c r="AG445" s="14" t="s">
        <v>1429</v>
      </c>
      <c r="AH445" s="14"/>
    </row>
    <row r="446" s="1" customFormat="1" ht="48" spans="1:34">
      <c r="A446" s="11"/>
      <c r="B446" s="14" t="s">
        <v>1631</v>
      </c>
      <c r="C446" s="14" t="s">
        <v>1632</v>
      </c>
      <c r="D446" s="21" t="s">
        <v>56</v>
      </c>
      <c r="E446" s="21" t="s">
        <v>493</v>
      </c>
      <c r="F446" s="14">
        <v>2023</v>
      </c>
      <c r="G446" s="14" t="s">
        <v>468</v>
      </c>
      <c r="H446" s="14" t="s">
        <v>469</v>
      </c>
      <c r="I446" s="13" t="s">
        <v>470</v>
      </c>
      <c r="J446" s="21">
        <v>8.25</v>
      </c>
      <c r="K446" s="22">
        <f t="shared" si="51"/>
        <v>0</v>
      </c>
      <c r="L446" s="22"/>
      <c r="M446" s="22"/>
      <c r="N446" s="22"/>
      <c r="O446" s="22"/>
      <c r="P446" s="21">
        <v>8.25</v>
      </c>
      <c r="Q446" s="33">
        <f t="shared" si="52"/>
        <v>0</v>
      </c>
      <c r="R446" s="33"/>
      <c r="S446" s="33"/>
      <c r="T446" s="33"/>
      <c r="U446" s="33"/>
      <c r="V446" s="33"/>
      <c r="W446" s="33"/>
      <c r="X446" s="14" t="s">
        <v>49</v>
      </c>
      <c r="Y446" s="21" t="s">
        <v>50</v>
      </c>
      <c r="Z446" s="21" t="s">
        <v>51</v>
      </c>
      <c r="AA446" s="21" t="s">
        <v>51</v>
      </c>
      <c r="AB446" s="21" t="s">
        <v>51</v>
      </c>
      <c r="AC446" s="14">
        <v>134</v>
      </c>
      <c r="AD446" s="14">
        <v>442</v>
      </c>
      <c r="AE446" s="14">
        <v>442</v>
      </c>
      <c r="AF446" s="14" t="s">
        <v>1458</v>
      </c>
      <c r="AG446" s="14" t="s">
        <v>1429</v>
      </c>
      <c r="AH446" s="14"/>
    </row>
    <row r="447" s="1" customFormat="1" ht="36" spans="1:34">
      <c r="A447" s="11"/>
      <c r="B447" s="14" t="s">
        <v>1633</v>
      </c>
      <c r="C447" s="14" t="s">
        <v>1634</v>
      </c>
      <c r="D447" s="21" t="s">
        <v>173</v>
      </c>
      <c r="E447" s="21" t="s">
        <v>1378</v>
      </c>
      <c r="F447" s="14">
        <v>2023</v>
      </c>
      <c r="G447" s="14" t="s">
        <v>468</v>
      </c>
      <c r="H447" s="14" t="s">
        <v>469</v>
      </c>
      <c r="I447" s="13" t="s">
        <v>470</v>
      </c>
      <c r="J447" s="21">
        <v>17.25</v>
      </c>
      <c r="K447" s="22">
        <f t="shared" si="51"/>
        <v>0</v>
      </c>
      <c r="L447" s="22"/>
      <c r="M447" s="22"/>
      <c r="N447" s="22"/>
      <c r="O447" s="22"/>
      <c r="P447" s="21">
        <v>17.25</v>
      </c>
      <c r="Q447" s="33">
        <f t="shared" si="52"/>
        <v>0</v>
      </c>
      <c r="R447" s="33"/>
      <c r="S447" s="33"/>
      <c r="T447" s="33"/>
      <c r="U447" s="33"/>
      <c r="V447" s="33"/>
      <c r="W447" s="33"/>
      <c r="X447" s="14" t="s">
        <v>49</v>
      </c>
      <c r="Y447" s="21" t="s">
        <v>50</v>
      </c>
      <c r="Z447" s="21" t="s">
        <v>51</v>
      </c>
      <c r="AA447" s="21" t="s">
        <v>51</v>
      </c>
      <c r="AB447" s="21" t="s">
        <v>51</v>
      </c>
      <c r="AC447" s="14">
        <v>141</v>
      </c>
      <c r="AD447" s="14">
        <v>524</v>
      </c>
      <c r="AE447" s="14">
        <v>524</v>
      </c>
      <c r="AF447" s="14" t="s">
        <v>1458</v>
      </c>
      <c r="AG447" s="14" t="s">
        <v>1429</v>
      </c>
      <c r="AH447" s="14"/>
    </row>
    <row r="448" s="1" customFormat="1" ht="36" spans="1:34">
      <c r="A448" s="11"/>
      <c r="B448" s="14" t="s">
        <v>1635</v>
      </c>
      <c r="C448" s="14" t="s">
        <v>1636</v>
      </c>
      <c r="D448" s="21" t="s">
        <v>297</v>
      </c>
      <c r="E448" s="21" t="s">
        <v>1061</v>
      </c>
      <c r="F448" s="14">
        <v>2023</v>
      </c>
      <c r="G448" s="14" t="s">
        <v>468</v>
      </c>
      <c r="H448" s="14" t="s">
        <v>469</v>
      </c>
      <c r="I448" s="13" t="s">
        <v>470</v>
      </c>
      <c r="J448" s="21">
        <v>9.25</v>
      </c>
      <c r="K448" s="22">
        <f t="shared" si="51"/>
        <v>0</v>
      </c>
      <c r="L448" s="22"/>
      <c r="M448" s="22"/>
      <c r="N448" s="22"/>
      <c r="O448" s="22"/>
      <c r="P448" s="21">
        <v>9.25</v>
      </c>
      <c r="Q448" s="33">
        <f t="shared" si="52"/>
        <v>0</v>
      </c>
      <c r="R448" s="33"/>
      <c r="S448" s="33"/>
      <c r="T448" s="33"/>
      <c r="U448" s="33"/>
      <c r="V448" s="33"/>
      <c r="W448" s="33"/>
      <c r="X448" s="14" t="s">
        <v>49</v>
      </c>
      <c r="Y448" s="21" t="s">
        <v>50</v>
      </c>
      <c r="Z448" s="21" t="s">
        <v>51</v>
      </c>
      <c r="AA448" s="21" t="s">
        <v>51</v>
      </c>
      <c r="AB448" s="21" t="s">
        <v>51</v>
      </c>
      <c r="AC448" s="14">
        <v>26</v>
      </c>
      <c r="AD448" s="14">
        <v>96</v>
      </c>
      <c r="AE448" s="14">
        <v>96</v>
      </c>
      <c r="AF448" s="14" t="s">
        <v>1458</v>
      </c>
      <c r="AG448" s="14" t="s">
        <v>1429</v>
      </c>
      <c r="AH448" s="14"/>
    </row>
    <row r="449" s="1" customFormat="1" ht="36" spans="1:34">
      <c r="A449" s="11"/>
      <c r="B449" s="14" t="s">
        <v>1637</v>
      </c>
      <c r="C449" s="14" t="s">
        <v>1638</v>
      </c>
      <c r="D449" s="21" t="s">
        <v>190</v>
      </c>
      <c r="E449" s="21" t="s">
        <v>198</v>
      </c>
      <c r="F449" s="14">
        <v>2023</v>
      </c>
      <c r="G449" s="14" t="s">
        <v>468</v>
      </c>
      <c r="H449" s="14" t="s">
        <v>469</v>
      </c>
      <c r="I449" s="13" t="s">
        <v>470</v>
      </c>
      <c r="J449" s="21">
        <v>26.75</v>
      </c>
      <c r="K449" s="22">
        <f t="shared" si="51"/>
        <v>0</v>
      </c>
      <c r="L449" s="22"/>
      <c r="M449" s="22"/>
      <c r="N449" s="22"/>
      <c r="O449" s="22"/>
      <c r="P449" s="21">
        <v>26.75</v>
      </c>
      <c r="Q449" s="33">
        <f t="shared" si="52"/>
        <v>0</v>
      </c>
      <c r="R449" s="33"/>
      <c r="S449" s="33"/>
      <c r="T449" s="33"/>
      <c r="U449" s="33"/>
      <c r="V449" s="33"/>
      <c r="W449" s="33"/>
      <c r="X449" s="14" t="s">
        <v>49</v>
      </c>
      <c r="Y449" s="21" t="s">
        <v>50</v>
      </c>
      <c r="Z449" s="21" t="s">
        <v>51</v>
      </c>
      <c r="AA449" s="21" t="s">
        <v>51</v>
      </c>
      <c r="AB449" s="21" t="s">
        <v>51</v>
      </c>
      <c r="AC449" s="14">
        <v>52</v>
      </c>
      <c r="AD449" s="14">
        <v>170</v>
      </c>
      <c r="AE449" s="14">
        <v>170</v>
      </c>
      <c r="AF449" s="14" t="s">
        <v>1458</v>
      </c>
      <c r="AG449" s="14" t="s">
        <v>1429</v>
      </c>
      <c r="AH449" s="14"/>
    </row>
    <row r="450" s="1" customFormat="1" ht="48" spans="1:34">
      <c r="A450" s="11"/>
      <c r="B450" s="14" t="s">
        <v>1639</v>
      </c>
      <c r="C450" s="14" t="s">
        <v>1640</v>
      </c>
      <c r="D450" s="21" t="s">
        <v>297</v>
      </c>
      <c r="E450" s="21" t="s">
        <v>298</v>
      </c>
      <c r="F450" s="14">
        <v>2023</v>
      </c>
      <c r="G450" s="14" t="s">
        <v>468</v>
      </c>
      <c r="H450" s="14" t="s">
        <v>469</v>
      </c>
      <c r="I450" s="13" t="s">
        <v>470</v>
      </c>
      <c r="J450" s="21">
        <v>69.75</v>
      </c>
      <c r="K450" s="22">
        <f t="shared" si="51"/>
        <v>0</v>
      </c>
      <c r="L450" s="22"/>
      <c r="M450" s="22"/>
      <c r="N450" s="22"/>
      <c r="O450" s="22"/>
      <c r="P450" s="21">
        <v>69.75</v>
      </c>
      <c r="Q450" s="33">
        <f t="shared" si="52"/>
        <v>0</v>
      </c>
      <c r="R450" s="33"/>
      <c r="S450" s="33"/>
      <c r="T450" s="33"/>
      <c r="U450" s="33"/>
      <c r="V450" s="33"/>
      <c r="W450" s="33"/>
      <c r="X450" s="14" t="s">
        <v>49</v>
      </c>
      <c r="Y450" s="21" t="s">
        <v>50</v>
      </c>
      <c r="Z450" s="21" t="s">
        <v>51</v>
      </c>
      <c r="AA450" s="21" t="s">
        <v>51</v>
      </c>
      <c r="AB450" s="21" t="s">
        <v>51</v>
      </c>
      <c r="AC450" s="14">
        <v>44</v>
      </c>
      <c r="AD450" s="14">
        <v>138</v>
      </c>
      <c r="AE450" s="14">
        <v>138</v>
      </c>
      <c r="AF450" s="14" t="s">
        <v>1458</v>
      </c>
      <c r="AG450" s="14" t="s">
        <v>1429</v>
      </c>
      <c r="AH450" s="14"/>
    </row>
    <row r="451" s="1" customFormat="1" ht="36" spans="1:34">
      <c r="A451" s="11"/>
      <c r="B451" s="14" t="s">
        <v>1641</v>
      </c>
      <c r="C451" s="14" t="s">
        <v>1642</v>
      </c>
      <c r="D451" s="21" t="s">
        <v>297</v>
      </c>
      <c r="E451" s="21" t="s">
        <v>542</v>
      </c>
      <c r="F451" s="14">
        <v>2023</v>
      </c>
      <c r="G451" s="14" t="s">
        <v>468</v>
      </c>
      <c r="H451" s="14" t="s">
        <v>469</v>
      </c>
      <c r="I451" s="13" t="s">
        <v>470</v>
      </c>
      <c r="J451" s="21">
        <v>13.5</v>
      </c>
      <c r="K451" s="22">
        <f t="shared" si="51"/>
        <v>0</v>
      </c>
      <c r="L451" s="22"/>
      <c r="M451" s="22"/>
      <c r="N451" s="22"/>
      <c r="O451" s="22"/>
      <c r="P451" s="21">
        <v>13.5</v>
      </c>
      <c r="Q451" s="33">
        <f t="shared" si="52"/>
        <v>0</v>
      </c>
      <c r="R451" s="33"/>
      <c r="S451" s="33"/>
      <c r="T451" s="33"/>
      <c r="U451" s="33"/>
      <c r="V451" s="33"/>
      <c r="W451" s="33"/>
      <c r="X451" s="14" t="s">
        <v>49</v>
      </c>
      <c r="Y451" s="21" t="s">
        <v>50</v>
      </c>
      <c r="Z451" s="21" t="s">
        <v>51</v>
      </c>
      <c r="AA451" s="21" t="s">
        <v>51</v>
      </c>
      <c r="AB451" s="21" t="s">
        <v>51</v>
      </c>
      <c r="AC451" s="14">
        <v>129</v>
      </c>
      <c r="AD451" s="14">
        <v>463</v>
      </c>
      <c r="AE451" s="14">
        <v>463</v>
      </c>
      <c r="AF451" s="14" t="s">
        <v>1458</v>
      </c>
      <c r="AG451" s="14" t="s">
        <v>1429</v>
      </c>
      <c r="AH451" s="14"/>
    </row>
    <row r="452" s="1" customFormat="1" ht="36" spans="1:34">
      <c r="A452" s="11"/>
      <c r="B452" s="14" t="s">
        <v>1643</v>
      </c>
      <c r="C452" s="14" t="s">
        <v>1644</v>
      </c>
      <c r="D452" s="21" t="s">
        <v>297</v>
      </c>
      <c r="E452" s="21" t="s">
        <v>1645</v>
      </c>
      <c r="F452" s="14">
        <v>2023</v>
      </c>
      <c r="G452" s="14" t="s">
        <v>468</v>
      </c>
      <c r="H452" s="14" t="s">
        <v>469</v>
      </c>
      <c r="I452" s="13" t="s">
        <v>470</v>
      </c>
      <c r="J452" s="21">
        <v>104</v>
      </c>
      <c r="K452" s="22">
        <f t="shared" si="51"/>
        <v>0</v>
      </c>
      <c r="L452" s="22"/>
      <c r="M452" s="22"/>
      <c r="N452" s="22"/>
      <c r="O452" s="22"/>
      <c r="P452" s="21">
        <v>104</v>
      </c>
      <c r="Q452" s="33">
        <f t="shared" si="52"/>
        <v>0</v>
      </c>
      <c r="R452" s="33"/>
      <c r="S452" s="33"/>
      <c r="T452" s="33"/>
      <c r="U452" s="33"/>
      <c r="V452" s="33"/>
      <c r="W452" s="33"/>
      <c r="X452" s="14" t="s">
        <v>49</v>
      </c>
      <c r="Y452" s="21" t="s">
        <v>50</v>
      </c>
      <c r="Z452" s="21" t="s">
        <v>51</v>
      </c>
      <c r="AA452" s="21" t="s">
        <v>51</v>
      </c>
      <c r="AB452" s="21" t="s">
        <v>51</v>
      </c>
      <c r="AC452" s="14">
        <v>50</v>
      </c>
      <c r="AD452" s="14">
        <v>170</v>
      </c>
      <c r="AE452" s="14">
        <v>170</v>
      </c>
      <c r="AF452" s="14" t="s">
        <v>1458</v>
      </c>
      <c r="AG452" s="14" t="s">
        <v>1429</v>
      </c>
      <c r="AH452" s="14"/>
    </row>
    <row r="453" s="1" customFormat="1" ht="48" spans="1:34">
      <c r="A453" s="11"/>
      <c r="B453" s="14" t="s">
        <v>1646</v>
      </c>
      <c r="C453" s="14" t="s">
        <v>1647</v>
      </c>
      <c r="D453" s="21" t="s">
        <v>108</v>
      </c>
      <c r="E453" s="21" t="s">
        <v>898</v>
      </c>
      <c r="F453" s="14">
        <v>2023</v>
      </c>
      <c r="G453" s="14" t="s">
        <v>468</v>
      </c>
      <c r="H453" s="14" t="s">
        <v>469</v>
      </c>
      <c r="I453" s="13" t="s">
        <v>470</v>
      </c>
      <c r="J453" s="21">
        <v>175</v>
      </c>
      <c r="K453" s="22">
        <f t="shared" si="51"/>
        <v>0</v>
      </c>
      <c r="L453" s="22"/>
      <c r="M453" s="22"/>
      <c r="N453" s="22"/>
      <c r="O453" s="22"/>
      <c r="P453" s="21">
        <v>175</v>
      </c>
      <c r="Q453" s="33">
        <f t="shared" si="52"/>
        <v>0</v>
      </c>
      <c r="R453" s="33"/>
      <c r="S453" s="33"/>
      <c r="T453" s="33"/>
      <c r="U453" s="33"/>
      <c r="V453" s="33"/>
      <c r="W453" s="33"/>
      <c r="X453" s="14" t="s">
        <v>49</v>
      </c>
      <c r="Y453" s="21" t="s">
        <v>50</v>
      </c>
      <c r="Z453" s="21" t="s">
        <v>51</v>
      </c>
      <c r="AA453" s="21" t="s">
        <v>51</v>
      </c>
      <c r="AB453" s="21" t="s">
        <v>51</v>
      </c>
      <c r="AC453" s="14">
        <v>55</v>
      </c>
      <c r="AD453" s="14">
        <v>234</v>
      </c>
      <c r="AE453" s="14">
        <v>234</v>
      </c>
      <c r="AF453" s="14" t="s">
        <v>1458</v>
      </c>
      <c r="AG453" s="14" t="s">
        <v>1429</v>
      </c>
      <c r="AH453" s="14"/>
    </row>
    <row r="454" s="1" customFormat="1" ht="36" spans="1:34">
      <c r="A454" s="11"/>
      <c r="B454" s="14" t="s">
        <v>1648</v>
      </c>
      <c r="C454" s="14" t="s">
        <v>1649</v>
      </c>
      <c r="D454" s="21" t="s">
        <v>202</v>
      </c>
      <c r="E454" s="21" t="s">
        <v>215</v>
      </c>
      <c r="F454" s="14">
        <v>2023</v>
      </c>
      <c r="G454" s="14" t="s">
        <v>468</v>
      </c>
      <c r="H454" s="14" t="s">
        <v>469</v>
      </c>
      <c r="I454" s="13" t="s">
        <v>470</v>
      </c>
      <c r="J454" s="21">
        <v>44</v>
      </c>
      <c r="K454" s="22">
        <f t="shared" si="51"/>
        <v>0</v>
      </c>
      <c r="L454" s="22"/>
      <c r="M454" s="22"/>
      <c r="N454" s="22"/>
      <c r="O454" s="22"/>
      <c r="P454" s="21">
        <v>44</v>
      </c>
      <c r="Q454" s="33">
        <f t="shared" si="52"/>
        <v>0</v>
      </c>
      <c r="R454" s="33"/>
      <c r="S454" s="33"/>
      <c r="T454" s="33"/>
      <c r="U454" s="33"/>
      <c r="V454" s="33"/>
      <c r="W454" s="33"/>
      <c r="X454" s="14" t="s">
        <v>49</v>
      </c>
      <c r="Y454" s="21" t="s">
        <v>50</v>
      </c>
      <c r="Z454" s="21" t="s">
        <v>51</v>
      </c>
      <c r="AA454" s="21" t="s">
        <v>51</v>
      </c>
      <c r="AB454" s="21" t="s">
        <v>51</v>
      </c>
      <c r="AC454" s="14">
        <v>82</v>
      </c>
      <c r="AD454" s="14">
        <v>248</v>
      </c>
      <c r="AE454" s="14">
        <v>248</v>
      </c>
      <c r="AF454" s="14" t="s">
        <v>1458</v>
      </c>
      <c r="AG454" s="14" t="s">
        <v>1429</v>
      </c>
      <c r="AH454" s="14"/>
    </row>
    <row r="455" s="1" customFormat="1" ht="48" spans="1:34">
      <c r="A455" s="11"/>
      <c r="B455" s="14" t="s">
        <v>1650</v>
      </c>
      <c r="C455" s="14" t="s">
        <v>1581</v>
      </c>
      <c r="D455" s="21" t="s">
        <v>108</v>
      </c>
      <c r="E455" s="21" t="s">
        <v>1651</v>
      </c>
      <c r="F455" s="14">
        <v>2023</v>
      </c>
      <c r="G455" s="14" t="s">
        <v>468</v>
      </c>
      <c r="H455" s="14" t="s">
        <v>469</v>
      </c>
      <c r="I455" s="13" t="s">
        <v>470</v>
      </c>
      <c r="J455" s="21">
        <v>15</v>
      </c>
      <c r="K455" s="22">
        <f t="shared" si="51"/>
        <v>0</v>
      </c>
      <c r="L455" s="22"/>
      <c r="M455" s="22"/>
      <c r="N455" s="22"/>
      <c r="O455" s="22"/>
      <c r="P455" s="21">
        <v>15</v>
      </c>
      <c r="Q455" s="33">
        <f t="shared" si="52"/>
        <v>0</v>
      </c>
      <c r="R455" s="33"/>
      <c r="S455" s="33"/>
      <c r="T455" s="33"/>
      <c r="U455" s="33"/>
      <c r="V455" s="33"/>
      <c r="W455" s="33"/>
      <c r="X455" s="14" t="s">
        <v>49</v>
      </c>
      <c r="Y455" s="21" t="s">
        <v>50</v>
      </c>
      <c r="Z455" s="21" t="s">
        <v>51</v>
      </c>
      <c r="AA455" s="21" t="s">
        <v>51</v>
      </c>
      <c r="AB455" s="21" t="s">
        <v>51</v>
      </c>
      <c r="AC455" s="14">
        <v>43</v>
      </c>
      <c r="AD455" s="14">
        <v>125</v>
      </c>
      <c r="AE455" s="14">
        <v>125</v>
      </c>
      <c r="AF455" s="14" t="s">
        <v>1458</v>
      </c>
      <c r="AG455" s="14" t="s">
        <v>1429</v>
      </c>
      <c r="AH455" s="14"/>
    </row>
    <row r="456" s="1" customFormat="1" ht="48" spans="1:34">
      <c r="A456" s="11"/>
      <c r="B456" s="14" t="s">
        <v>1652</v>
      </c>
      <c r="C456" s="14" t="s">
        <v>1653</v>
      </c>
      <c r="D456" s="21" t="s">
        <v>297</v>
      </c>
      <c r="E456" s="21" t="s">
        <v>388</v>
      </c>
      <c r="F456" s="14">
        <v>2023</v>
      </c>
      <c r="G456" s="14" t="s">
        <v>468</v>
      </c>
      <c r="H456" s="14" t="s">
        <v>469</v>
      </c>
      <c r="I456" s="13" t="s">
        <v>470</v>
      </c>
      <c r="J456" s="21">
        <v>29.5</v>
      </c>
      <c r="K456" s="22">
        <f t="shared" si="51"/>
        <v>0</v>
      </c>
      <c r="L456" s="22"/>
      <c r="M456" s="22"/>
      <c r="N456" s="22"/>
      <c r="O456" s="22"/>
      <c r="P456" s="21">
        <v>29.5</v>
      </c>
      <c r="Q456" s="33">
        <f t="shared" si="52"/>
        <v>0</v>
      </c>
      <c r="R456" s="33"/>
      <c r="S456" s="33"/>
      <c r="T456" s="33"/>
      <c r="U456" s="33"/>
      <c r="V456" s="33"/>
      <c r="W456" s="33"/>
      <c r="X456" s="14" t="s">
        <v>49</v>
      </c>
      <c r="Y456" s="21" t="s">
        <v>50</v>
      </c>
      <c r="Z456" s="21" t="s">
        <v>51</v>
      </c>
      <c r="AA456" s="21" t="s">
        <v>51</v>
      </c>
      <c r="AB456" s="21" t="s">
        <v>51</v>
      </c>
      <c r="AC456" s="14">
        <v>48</v>
      </c>
      <c r="AD456" s="14">
        <v>204</v>
      </c>
      <c r="AE456" s="14">
        <v>204</v>
      </c>
      <c r="AF456" s="14" t="s">
        <v>1458</v>
      </c>
      <c r="AG456" s="14" t="s">
        <v>1429</v>
      </c>
      <c r="AH456" s="14"/>
    </row>
    <row r="457" s="1" customFormat="1" ht="36" spans="1:34">
      <c r="A457" s="11"/>
      <c r="B457" s="14" t="s">
        <v>1654</v>
      </c>
      <c r="C457" s="14" t="s">
        <v>1655</v>
      </c>
      <c r="D457" s="14" t="s">
        <v>297</v>
      </c>
      <c r="E457" s="14" t="s">
        <v>1061</v>
      </c>
      <c r="F457" s="14">
        <v>2023</v>
      </c>
      <c r="G457" s="15" t="s">
        <v>297</v>
      </c>
      <c r="H457" s="15" t="s">
        <v>299</v>
      </c>
      <c r="I457" s="15" t="s">
        <v>300</v>
      </c>
      <c r="J457" s="21">
        <v>30</v>
      </c>
      <c r="K457" s="22">
        <f t="shared" si="51"/>
        <v>0</v>
      </c>
      <c r="L457" s="22"/>
      <c r="M457" s="22"/>
      <c r="N457" s="22"/>
      <c r="O457" s="22"/>
      <c r="P457" s="21">
        <v>30</v>
      </c>
      <c r="Q457" s="33">
        <f t="shared" si="52"/>
        <v>0</v>
      </c>
      <c r="R457" s="33"/>
      <c r="S457" s="33"/>
      <c r="T457" s="33"/>
      <c r="U457" s="33"/>
      <c r="V457" s="33"/>
      <c r="W457" s="33"/>
      <c r="X457" s="14" t="s">
        <v>49</v>
      </c>
      <c r="Y457" s="14" t="s">
        <v>50</v>
      </c>
      <c r="Z457" s="14" t="s">
        <v>51</v>
      </c>
      <c r="AA457" s="14" t="s">
        <v>51</v>
      </c>
      <c r="AB457" s="14" t="s">
        <v>51</v>
      </c>
      <c r="AC457" s="14">
        <v>9</v>
      </c>
      <c r="AD457" s="14">
        <v>38</v>
      </c>
      <c r="AE457" s="14">
        <v>38</v>
      </c>
      <c r="AF457" s="14" t="s">
        <v>1656</v>
      </c>
      <c r="AG457" s="14" t="s">
        <v>1657</v>
      </c>
      <c r="AH457" s="14"/>
    </row>
    <row r="458" s="1" customFormat="1" ht="216" spans="1:34">
      <c r="A458" s="42"/>
      <c r="B458" s="14" t="s">
        <v>1658</v>
      </c>
      <c r="C458" s="14" t="s">
        <v>1659</v>
      </c>
      <c r="D458" s="14" t="s">
        <v>152</v>
      </c>
      <c r="E458" s="14" t="s">
        <v>359</v>
      </c>
      <c r="F458" s="13">
        <v>2023</v>
      </c>
      <c r="G458" s="14" t="s">
        <v>468</v>
      </c>
      <c r="H458" s="14" t="s">
        <v>469</v>
      </c>
      <c r="I458" s="13" t="s">
        <v>470</v>
      </c>
      <c r="J458" s="21">
        <v>240</v>
      </c>
      <c r="K458" s="22">
        <f t="shared" si="51"/>
        <v>240</v>
      </c>
      <c r="L458" s="21">
        <v>240</v>
      </c>
      <c r="M458" s="22"/>
      <c r="N458" s="22"/>
      <c r="O458" s="22"/>
      <c r="P458" s="22"/>
      <c r="Q458" s="33">
        <f t="shared" si="52"/>
        <v>0</v>
      </c>
      <c r="R458" s="33"/>
      <c r="S458" s="33"/>
      <c r="T458" s="33"/>
      <c r="U458" s="33"/>
      <c r="V458" s="33"/>
      <c r="W458" s="33"/>
      <c r="X458" s="14" t="s">
        <v>49</v>
      </c>
      <c r="Y458" s="21" t="s">
        <v>50</v>
      </c>
      <c r="Z458" s="21" t="s">
        <v>51</v>
      </c>
      <c r="AA458" s="21" t="s">
        <v>51</v>
      </c>
      <c r="AB458" s="21" t="s">
        <v>51</v>
      </c>
      <c r="AC458" s="14">
        <v>289</v>
      </c>
      <c r="AD458" s="14">
        <v>1004</v>
      </c>
      <c r="AE458" s="14">
        <v>1004</v>
      </c>
      <c r="AF458" s="14" t="s">
        <v>1660</v>
      </c>
      <c r="AG458" s="14" t="s">
        <v>1661</v>
      </c>
      <c r="AH458" s="13"/>
    </row>
    <row r="459" s="1" customFormat="1" ht="71.25" spans="1:34">
      <c r="A459" s="42"/>
      <c r="B459" s="37" t="s">
        <v>1662</v>
      </c>
      <c r="C459" s="69" t="s">
        <v>1663</v>
      </c>
      <c r="D459" s="37" t="s">
        <v>56</v>
      </c>
      <c r="E459" s="37" t="s">
        <v>1008</v>
      </c>
      <c r="F459" s="37">
        <v>280</v>
      </c>
      <c r="G459" s="14" t="s">
        <v>56</v>
      </c>
      <c r="H459" s="14" t="s">
        <v>58</v>
      </c>
      <c r="I459" s="15" t="s">
        <v>59</v>
      </c>
      <c r="J459" s="21">
        <v>280</v>
      </c>
      <c r="K459" s="22"/>
      <c r="L459" s="21"/>
      <c r="M459" s="22"/>
      <c r="N459" s="22"/>
      <c r="O459" s="22"/>
      <c r="P459" s="21">
        <v>280</v>
      </c>
      <c r="Q459" s="33"/>
      <c r="R459" s="33"/>
      <c r="S459" s="33"/>
      <c r="T459" s="33"/>
      <c r="U459" s="33"/>
      <c r="V459" s="33"/>
      <c r="W459" s="33"/>
      <c r="X459" s="37" t="s">
        <v>49</v>
      </c>
      <c r="Y459" s="37" t="s">
        <v>51</v>
      </c>
      <c r="Z459" s="37" t="s">
        <v>51</v>
      </c>
      <c r="AA459" s="37" t="s">
        <v>51</v>
      </c>
      <c r="AB459" s="37" t="s">
        <v>51</v>
      </c>
      <c r="AC459" s="37">
        <v>75</v>
      </c>
      <c r="AD459" s="37">
        <v>227</v>
      </c>
      <c r="AE459" s="37">
        <v>834</v>
      </c>
      <c r="AF459" s="37" t="s">
        <v>1664</v>
      </c>
      <c r="AG459" s="37" t="s">
        <v>1665</v>
      </c>
      <c r="AH459" s="13"/>
    </row>
    <row r="460" s="1" customFormat="1" ht="52.5" spans="1:34">
      <c r="A460" s="11"/>
      <c r="B460" s="70" t="s">
        <v>1666</v>
      </c>
      <c r="C460" s="70" t="s">
        <v>1667</v>
      </c>
      <c r="D460" s="14" t="s">
        <v>297</v>
      </c>
      <c r="E460" s="14" t="s">
        <v>1061</v>
      </c>
      <c r="F460" s="14">
        <v>2023</v>
      </c>
      <c r="G460" s="15" t="s">
        <v>297</v>
      </c>
      <c r="H460" s="15" t="s">
        <v>299</v>
      </c>
      <c r="I460" s="15" t="s">
        <v>300</v>
      </c>
      <c r="J460" s="21">
        <v>180</v>
      </c>
      <c r="K460" s="22"/>
      <c r="L460" s="22"/>
      <c r="M460" s="22"/>
      <c r="N460" s="22"/>
      <c r="O460" s="22"/>
      <c r="P460" s="21">
        <v>180</v>
      </c>
      <c r="Q460" s="33"/>
      <c r="R460" s="33"/>
      <c r="S460" s="33"/>
      <c r="T460" s="33"/>
      <c r="U460" s="33"/>
      <c r="V460" s="33"/>
      <c r="W460" s="33"/>
      <c r="X460" s="14" t="s">
        <v>49</v>
      </c>
      <c r="Y460" s="14" t="s">
        <v>50</v>
      </c>
      <c r="Z460" s="14" t="s">
        <v>51</v>
      </c>
      <c r="AA460" s="14" t="s">
        <v>51</v>
      </c>
      <c r="AB460" s="14" t="s">
        <v>51</v>
      </c>
      <c r="AC460" s="70">
        <v>48</v>
      </c>
      <c r="AD460" s="70">
        <v>275</v>
      </c>
      <c r="AE460" s="70">
        <v>380</v>
      </c>
      <c r="AF460" s="70" t="s">
        <v>1668</v>
      </c>
      <c r="AG460" s="70" t="s">
        <v>1669</v>
      </c>
      <c r="AH460" s="14"/>
    </row>
    <row r="461" s="1" customFormat="1" ht="32" customHeight="1" spans="1:34">
      <c r="A461" s="11" t="s">
        <v>443</v>
      </c>
      <c r="B461" s="11">
        <v>106</v>
      </c>
      <c r="C461" s="11"/>
      <c r="D461" s="11"/>
      <c r="E461" s="11"/>
      <c r="F461" s="41"/>
      <c r="G461" s="41"/>
      <c r="H461" s="11"/>
      <c r="I461" s="12"/>
      <c r="J461" s="9">
        <f>SUM(J462:J567)</f>
        <v>5278.76</v>
      </c>
      <c r="K461" s="9">
        <f t="shared" ref="K461:P461" si="53">SUM(K462:K567)</f>
        <v>0</v>
      </c>
      <c r="L461" s="9">
        <f t="shared" si="53"/>
        <v>0</v>
      </c>
      <c r="M461" s="9">
        <f t="shared" si="53"/>
        <v>0</v>
      </c>
      <c r="N461" s="9">
        <f t="shared" si="53"/>
        <v>0</v>
      </c>
      <c r="O461" s="9">
        <f t="shared" si="53"/>
        <v>0</v>
      </c>
      <c r="P461" s="9">
        <f t="shared" si="53"/>
        <v>5278.76</v>
      </c>
      <c r="Q461" s="45"/>
      <c r="R461" s="45"/>
      <c r="S461" s="45"/>
      <c r="T461" s="45"/>
      <c r="U461" s="45"/>
      <c r="V461" s="45"/>
      <c r="W461" s="45"/>
      <c r="X461" s="9"/>
      <c r="Y461" s="9"/>
      <c r="Z461" s="9"/>
      <c r="AA461" s="9"/>
      <c r="AB461" s="9"/>
      <c r="AC461" s="52"/>
      <c r="AD461" s="52"/>
      <c r="AE461" s="52"/>
      <c r="AF461" s="52"/>
      <c r="AG461" s="52"/>
      <c r="AH461" s="31"/>
    </row>
    <row r="462" s="1" customFormat="1" ht="36" spans="1:34">
      <c r="A462" s="11"/>
      <c r="B462" s="14" t="s">
        <v>1670</v>
      </c>
      <c r="C462" s="14" t="s">
        <v>1671</v>
      </c>
      <c r="D462" s="14" t="s">
        <v>446</v>
      </c>
      <c r="E462" s="14"/>
      <c r="F462" s="14">
        <v>2023</v>
      </c>
      <c r="G462" s="14" t="s">
        <v>447</v>
      </c>
      <c r="H462" s="14" t="s">
        <v>448</v>
      </c>
      <c r="I462" s="14" t="s">
        <v>449</v>
      </c>
      <c r="J462" s="21">
        <v>100</v>
      </c>
      <c r="K462" s="22">
        <f t="shared" ref="K462:K493" si="54">L462+M462+N462+O462</f>
        <v>0</v>
      </c>
      <c r="L462" s="22"/>
      <c r="M462" s="22"/>
      <c r="N462" s="22"/>
      <c r="O462" s="21"/>
      <c r="P462" s="22">
        <v>100</v>
      </c>
      <c r="Q462" s="33">
        <f t="shared" ref="Q462:Q493" si="55">J462-L462-M462-N462-O462-P462</f>
        <v>0</v>
      </c>
      <c r="R462" s="33"/>
      <c r="S462" s="33"/>
      <c r="T462" s="33"/>
      <c r="U462" s="33"/>
      <c r="V462" s="33"/>
      <c r="W462" s="33"/>
      <c r="X462" s="14" t="s">
        <v>49</v>
      </c>
      <c r="Y462" s="14" t="s">
        <v>51</v>
      </c>
      <c r="Z462" s="14" t="s">
        <v>51</v>
      </c>
      <c r="AA462" s="14" t="s">
        <v>51</v>
      </c>
      <c r="AB462" s="14" t="s">
        <v>51</v>
      </c>
      <c r="AC462" s="14">
        <v>10298</v>
      </c>
      <c r="AD462" s="14">
        <v>34682</v>
      </c>
      <c r="AE462" s="14">
        <v>34682</v>
      </c>
      <c r="AF462" s="14" t="s">
        <v>1672</v>
      </c>
      <c r="AG462" s="14" t="s">
        <v>1673</v>
      </c>
      <c r="AH462" s="14"/>
    </row>
    <row r="463" s="1" customFormat="1" ht="48" spans="1:34">
      <c r="A463" s="11"/>
      <c r="B463" s="14" t="s">
        <v>1674</v>
      </c>
      <c r="C463" s="14" t="s">
        <v>1675</v>
      </c>
      <c r="D463" s="14" t="s">
        <v>446</v>
      </c>
      <c r="E463" s="14"/>
      <c r="F463" s="14">
        <v>2023</v>
      </c>
      <c r="G463" s="14" t="s">
        <v>447</v>
      </c>
      <c r="H463" s="14" t="s">
        <v>448</v>
      </c>
      <c r="I463" s="14" t="s">
        <v>449</v>
      </c>
      <c r="J463" s="21">
        <v>300</v>
      </c>
      <c r="K463" s="22">
        <f t="shared" si="54"/>
        <v>0</v>
      </c>
      <c r="L463" s="22"/>
      <c r="M463" s="22"/>
      <c r="N463" s="22"/>
      <c r="O463" s="21"/>
      <c r="P463" s="22">
        <v>300</v>
      </c>
      <c r="Q463" s="33">
        <f t="shared" si="55"/>
        <v>0</v>
      </c>
      <c r="R463" s="33"/>
      <c r="S463" s="33"/>
      <c r="T463" s="33"/>
      <c r="U463" s="33"/>
      <c r="V463" s="33"/>
      <c r="W463" s="33"/>
      <c r="X463" s="14" t="s">
        <v>49</v>
      </c>
      <c r="Y463" s="14" t="s">
        <v>51</v>
      </c>
      <c r="Z463" s="14" t="s">
        <v>51</v>
      </c>
      <c r="AA463" s="14" t="s">
        <v>51</v>
      </c>
      <c r="AB463" s="14" t="s">
        <v>51</v>
      </c>
      <c r="AC463" s="14">
        <v>12357</v>
      </c>
      <c r="AD463" s="14">
        <v>49430</v>
      </c>
      <c r="AE463" s="14">
        <v>49430</v>
      </c>
      <c r="AF463" s="14" t="s">
        <v>1672</v>
      </c>
      <c r="AG463" s="14" t="s">
        <v>1673</v>
      </c>
      <c r="AH463" s="14"/>
    </row>
    <row r="464" s="1" customFormat="1" ht="36" spans="1:34">
      <c r="A464" s="11"/>
      <c r="B464" s="14" t="s">
        <v>1676</v>
      </c>
      <c r="C464" s="14" t="s">
        <v>1677</v>
      </c>
      <c r="D464" s="14" t="s">
        <v>56</v>
      </c>
      <c r="E464" s="14" t="s">
        <v>57</v>
      </c>
      <c r="F464" s="14">
        <v>2023</v>
      </c>
      <c r="G464" s="14" t="s">
        <v>56</v>
      </c>
      <c r="H464" s="14" t="s">
        <v>58</v>
      </c>
      <c r="I464" s="15" t="s">
        <v>59</v>
      </c>
      <c r="J464" s="21">
        <v>141.03</v>
      </c>
      <c r="K464" s="22">
        <f t="shared" si="54"/>
        <v>0</v>
      </c>
      <c r="L464" s="22"/>
      <c r="M464" s="22"/>
      <c r="N464" s="22"/>
      <c r="O464" s="22"/>
      <c r="P464" s="21">
        <v>141.03</v>
      </c>
      <c r="Q464" s="33">
        <f t="shared" si="55"/>
        <v>0</v>
      </c>
      <c r="R464" s="33"/>
      <c r="S464" s="33"/>
      <c r="T464" s="33"/>
      <c r="U464" s="33"/>
      <c r="V464" s="33"/>
      <c r="W464" s="33"/>
      <c r="X464" s="14" t="s">
        <v>49</v>
      </c>
      <c r="Y464" s="21" t="s">
        <v>51</v>
      </c>
      <c r="Z464" s="21" t="s">
        <v>51</v>
      </c>
      <c r="AA464" s="21" t="s">
        <v>51</v>
      </c>
      <c r="AB464" s="21" t="s">
        <v>51</v>
      </c>
      <c r="AC464" s="14">
        <v>490</v>
      </c>
      <c r="AD464" s="14">
        <v>1615</v>
      </c>
      <c r="AE464" s="14">
        <v>1615</v>
      </c>
      <c r="AF464" s="14" t="s">
        <v>1437</v>
      </c>
      <c r="AG464" s="14" t="s">
        <v>1438</v>
      </c>
      <c r="AH464" s="14"/>
    </row>
    <row r="465" s="1" customFormat="1" ht="48" spans="1:34">
      <c r="A465" s="11"/>
      <c r="B465" s="14" t="s">
        <v>1678</v>
      </c>
      <c r="C465" s="14" t="s">
        <v>1679</v>
      </c>
      <c r="D465" s="14" t="s">
        <v>90</v>
      </c>
      <c r="E465" s="14" t="s">
        <v>91</v>
      </c>
      <c r="F465" s="14">
        <v>2023</v>
      </c>
      <c r="G465" s="15" t="s">
        <v>90</v>
      </c>
      <c r="H465" s="15" t="s">
        <v>92</v>
      </c>
      <c r="I465" s="15" t="s">
        <v>93</v>
      </c>
      <c r="J465" s="21">
        <v>20.74</v>
      </c>
      <c r="K465" s="22">
        <f t="shared" si="54"/>
        <v>0</v>
      </c>
      <c r="L465" s="22"/>
      <c r="M465" s="22"/>
      <c r="N465" s="22"/>
      <c r="O465" s="22"/>
      <c r="P465" s="21">
        <v>20.74</v>
      </c>
      <c r="Q465" s="33">
        <f t="shared" si="55"/>
        <v>0</v>
      </c>
      <c r="R465" s="33"/>
      <c r="S465" s="33"/>
      <c r="T465" s="33"/>
      <c r="U465" s="33"/>
      <c r="V465" s="33"/>
      <c r="W465" s="33"/>
      <c r="X465" s="14" t="s">
        <v>49</v>
      </c>
      <c r="Y465" s="14" t="s">
        <v>50</v>
      </c>
      <c r="Z465" s="21" t="s">
        <v>51</v>
      </c>
      <c r="AA465" s="21" t="s">
        <v>51</v>
      </c>
      <c r="AB465" s="21" t="s">
        <v>51</v>
      </c>
      <c r="AC465" s="14">
        <v>314</v>
      </c>
      <c r="AD465" s="14">
        <v>945</v>
      </c>
      <c r="AE465" s="14">
        <v>945</v>
      </c>
      <c r="AF465" s="14" t="s">
        <v>1437</v>
      </c>
      <c r="AG465" s="14" t="s">
        <v>1438</v>
      </c>
      <c r="AH465" s="14"/>
    </row>
    <row r="466" s="1" customFormat="1" ht="36" spans="1:34">
      <c r="A466" s="11"/>
      <c r="B466" s="14" t="s">
        <v>1680</v>
      </c>
      <c r="C466" s="14" t="s">
        <v>1681</v>
      </c>
      <c r="D466" s="14" t="s">
        <v>260</v>
      </c>
      <c r="E466" s="14" t="s">
        <v>1397</v>
      </c>
      <c r="F466" s="14">
        <v>2023</v>
      </c>
      <c r="G466" s="15" t="s">
        <v>260</v>
      </c>
      <c r="H466" s="15" t="s">
        <v>262</v>
      </c>
      <c r="I466" s="15" t="s">
        <v>263</v>
      </c>
      <c r="J466" s="21">
        <v>168.78</v>
      </c>
      <c r="K466" s="22">
        <f t="shared" si="54"/>
        <v>0</v>
      </c>
      <c r="L466" s="22"/>
      <c r="M466" s="22"/>
      <c r="N466" s="22"/>
      <c r="O466" s="22"/>
      <c r="P466" s="21">
        <v>168.78</v>
      </c>
      <c r="Q466" s="33">
        <f t="shared" si="55"/>
        <v>0</v>
      </c>
      <c r="R466" s="33"/>
      <c r="S466" s="33"/>
      <c r="T466" s="33"/>
      <c r="U466" s="33"/>
      <c r="V466" s="33"/>
      <c r="W466" s="33"/>
      <c r="X466" s="14" t="s">
        <v>49</v>
      </c>
      <c r="Y466" s="21" t="s">
        <v>50</v>
      </c>
      <c r="Z466" s="21" t="s">
        <v>51</v>
      </c>
      <c r="AA466" s="21" t="s">
        <v>51</v>
      </c>
      <c r="AB466" s="21" t="s">
        <v>51</v>
      </c>
      <c r="AC466" s="14">
        <v>495</v>
      </c>
      <c r="AD466" s="14">
        <v>1635</v>
      </c>
      <c r="AE466" s="14">
        <v>1635</v>
      </c>
      <c r="AF466" s="14" t="s">
        <v>1437</v>
      </c>
      <c r="AG466" s="14" t="s">
        <v>1438</v>
      </c>
      <c r="AH466" s="14"/>
    </row>
    <row r="467" s="1" customFormat="1" ht="48" spans="1:34">
      <c r="A467" s="11"/>
      <c r="B467" s="14" t="s">
        <v>1682</v>
      </c>
      <c r="C467" s="14" t="s">
        <v>1683</v>
      </c>
      <c r="D467" s="14" t="s">
        <v>289</v>
      </c>
      <c r="E467" s="14" t="s">
        <v>1144</v>
      </c>
      <c r="F467" s="14">
        <v>2023</v>
      </c>
      <c r="G467" s="15" t="s">
        <v>289</v>
      </c>
      <c r="H467" s="15" t="s">
        <v>291</v>
      </c>
      <c r="I467" s="15" t="s">
        <v>292</v>
      </c>
      <c r="J467" s="21">
        <v>39.31</v>
      </c>
      <c r="K467" s="22">
        <f t="shared" si="54"/>
        <v>0</v>
      </c>
      <c r="L467" s="22"/>
      <c r="M467" s="22"/>
      <c r="N467" s="22"/>
      <c r="O467" s="22"/>
      <c r="P467" s="21">
        <v>39.31</v>
      </c>
      <c r="Q467" s="33">
        <f t="shared" si="55"/>
        <v>0</v>
      </c>
      <c r="R467" s="33"/>
      <c r="S467" s="33"/>
      <c r="T467" s="33"/>
      <c r="U467" s="33"/>
      <c r="V467" s="33"/>
      <c r="W467" s="33"/>
      <c r="X467" s="14" t="s">
        <v>49</v>
      </c>
      <c r="Y467" s="21" t="s">
        <v>50</v>
      </c>
      <c r="Z467" s="21" t="s">
        <v>51</v>
      </c>
      <c r="AA467" s="21" t="s">
        <v>51</v>
      </c>
      <c r="AB467" s="21" t="s">
        <v>51</v>
      </c>
      <c r="AC467" s="14">
        <v>586</v>
      </c>
      <c r="AD467" s="14">
        <v>1781</v>
      </c>
      <c r="AE467" s="14">
        <v>1781</v>
      </c>
      <c r="AF467" s="14" t="s">
        <v>1437</v>
      </c>
      <c r="AG467" s="14" t="s">
        <v>1438</v>
      </c>
      <c r="AH467" s="14"/>
    </row>
    <row r="468" s="1" customFormat="1" ht="48" spans="1:34">
      <c r="A468" s="11"/>
      <c r="B468" s="14" t="s">
        <v>1684</v>
      </c>
      <c r="C468" s="14" t="s">
        <v>1685</v>
      </c>
      <c r="D468" s="14" t="s">
        <v>289</v>
      </c>
      <c r="E468" s="14" t="s">
        <v>1686</v>
      </c>
      <c r="F468" s="14">
        <v>2023</v>
      </c>
      <c r="G468" s="15" t="s">
        <v>289</v>
      </c>
      <c r="H468" s="15" t="s">
        <v>291</v>
      </c>
      <c r="I468" s="15" t="s">
        <v>292</v>
      </c>
      <c r="J468" s="21">
        <v>0.87</v>
      </c>
      <c r="K468" s="22">
        <f t="shared" si="54"/>
        <v>0</v>
      </c>
      <c r="L468" s="22"/>
      <c r="M468" s="22"/>
      <c r="N468" s="22"/>
      <c r="O468" s="22"/>
      <c r="P468" s="21">
        <v>0.87</v>
      </c>
      <c r="Q468" s="33">
        <f t="shared" si="55"/>
        <v>0</v>
      </c>
      <c r="R468" s="33"/>
      <c r="S468" s="33"/>
      <c r="T468" s="33"/>
      <c r="U468" s="33"/>
      <c r="V468" s="33"/>
      <c r="W468" s="33"/>
      <c r="X468" s="14" t="s">
        <v>49</v>
      </c>
      <c r="Y468" s="21" t="s">
        <v>50</v>
      </c>
      <c r="Z468" s="21" t="s">
        <v>51</v>
      </c>
      <c r="AA468" s="21" t="s">
        <v>51</v>
      </c>
      <c r="AB468" s="21" t="s">
        <v>51</v>
      </c>
      <c r="AC468" s="14">
        <v>570</v>
      </c>
      <c r="AD468" s="14">
        <v>1780</v>
      </c>
      <c r="AE468" s="14">
        <v>1780</v>
      </c>
      <c r="AF468" s="14" t="s">
        <v>1437</v>
      </c>
      <c r="AG468" s="14" t="s">
        <v>1438</v>
      </c>
      <c r="AH468" s="14"/>
    </row>
    <row r="469" s="1" customFormat="1" ht="48" spans="1:34">
      <c r="A469" s="11"/>
      <c r="B469" s="14" t="s">
        <v>1687</v>
      </c>
      <c r="C469" s="14" t="s">
        <v>1688</v>
      </c>
      <c r="D469" s="14" t="s">
        <v>289</v>
      </c>
      <c r="E469" s="14" t="s">
        <v>1155</v>
      </c>
      <c r="F469" s="14">
        <v>2023</v>
      </c>
      <c r="G469" s="15" t="s">
        <v>289</v>
      </c>
      <c r="H469" s="15" t="s">
        <v>291</v>
      </c>
      <c r="I469" s="15" t="s">
        <v>292</v>
      </c>
      <c r="J469" s="21">
        <v>20.16</v>
      </c>
      <c r="K469" s="22">
        <f t="shared" si="54"/>
        <v>0</v>
      </c>
      <c r="L469" s="22"/>
      <c r="M469" s="22"/>
      <c r="N469" s="22"/>
      <c r="O469" s="22"/>
      <c r="P469" s="21">
        <v>20.16</v>
      </c>
      <c r="Q469" s="33">
        <f t="shared" si="55"/>
        <v>0</v>
      </c>
      <c r="R469" s="33"/>
      <c r="S469" s="33"/>
      <c r="T469" s="33"/>
      <c r="U469" s="33"/>
      <c r="V469" s="33"/>
      <c r="W469" s="33"/>
      <c r="X469" s="14" t="s">
        <v>49</v>
      </c>
      <c r="Y469" s="21" t="s">
        <v>51</v>
      </c>
      <c r="Z469" s="21" t="s">
        <v>51</v>
      </c>
      <c r="AA469" s="21" t="s">
        <v>51</v>
      </c>
      <c r="AB469" s="21" t="s">
        <v>51</v>
      </c>
      <c r="AC469" s="14">
        <v>478</v>
      </c>
      <c r="AD469" s="14">
        <v>1693</v>
      </c>
      <c r="AE469" s="14">
        <v>1693</v>
      </c>
      <c r="AF469" s="14" t="s">
        <v>1437</v>
      </c>
      <c r="AG469" s="14" t="s">
        <v>1438</v>
      </c>
      <c r="AH469" s="14"/>
    </row>
    <row r="470" s="1" customFormat="1" ht="36" spans="1:34">
      <c r="A470" s="11"/>
      <c r="B470" s="14" t="s">
        <v>1689</v>
      </c>
      <c r="C470" s="14" t="s">
        <v>1690</v>
      </c>
      <c r="D470" s="14" t="s">
        <v>281</v>
      </c>
      <c r="E470" s="14" t="s">
        <v>873</v>
      </c>
      <c r="F470" s="14">
        <v>2023</v>
      </c>
      <c r="G470" s="15" t="s">
        <v>281</v>
      </c>
      <c r="H470" s="14" t="s">
        <v>283</v>
      </c>
      <c r="I470" s="15" t="s">
        <v>284</v>
      </c>
      <c r="J470" s="21">
        <v>107.4</v>
      </c>
      <c r="K470" s="22">
        <f t="shared" si="54"/>
        <v>0</v>
      </c>
      <c r="L470" s="22"/>
      <c r="M470" s="22"/>
      <c r="N470" s="22"/>
      <c r="O470" s="22"/>
      <c r="P470" s="21">
        <v>107.4</v>
      </c>
      <c r="Q470" s="33">
        <f t="shared" si="55"/>
        <v>0</v>
      </c>
      <c r="R470" s="33"/>
      <c r="S470" s="33"/>
      <c r="T470" s="33"/>
      <c r="U470" s="33"/>
      <c r="V470" s="33"/>
      <c r="W470" s="33"/>
      <c r="X470" s="14" t="s">
        <v>49</v>
      </c>
      <c r="Y470" s="21" t="s">
        <v>50</v>
      </c>
      <c r="Z470" s="21" t="s">
        <v>51</v>
      </c>
      <c r="AA470" s="21" t="s">
        <v>51</v>
      </c>
      <c r="AB470" s="21" t="s">
        <v>51</v>
      </c>
      <c r="AC470" s="14">
        <v>322</v>
      </c>
      <c r="AD470" s="14">
        <v>1242</v>
      </c>
      <c r="AE470" s="14">
        <v>1242</v>
      </c>
      <c r="AF470" s="14" t="s">
        <v>1437</v>
      </c>
      <c r="AG470" s="14" t="s">
        <v>1438</v>
      </c>
      <c r="AH470" s="14"/>
    </row>
    <row r="471" s="1" customFormat="1" ht="48" spans="1:34">
      <c r="A471" s="11"/>
      <c r="B471" s="14" t="s">
        <v>1691</v>
      </c>
      <c r="C471" s="14" t="s">
        <v>1692</v>
      </c>
      <c r="D471" s="14" t="s">
        <v>56</v>
      </c>
      <c r="E471" s="14" t="s">
        <v>493</v>
      </c>
      <c r="F471" s="14">
        <v>2023</v>
      </c>
      <c r="G471" s="14" t="s">
        <v>56</v>
      </c>
      <c r="H471" s="14" t="s">
        <v>58</v>
      </c>
      <c r="I471" s="15" t="s">
        <v>59</v>
      </c>
      <c r="J471" s="21">
        <v>11.12</v>
      </c>
      <c r="K471" s="22">
        <f t="shared" si="54"/>
        <v>0</v>
      </c>
      <c r="L471" s="22"/>
      <c r="M471" s="22"/>
      <c r="N471" s="22"/>
      <c r="O471" s="22"/>
      <c r="P471" s="21">
        <v>11.12</v>
      </c>
      <c r="Q471" s="33">
        <f t="shared" si="55"/>
        <v>0</v>
      </c>
      <c r="R471" s="33"/>
      <c r="S471" s="33"/>
      <c r="T471" s="33"/>
      <c r="U471" s="33"/>
      <c r="V471" s="33"/>
      <c r="W471" s="33"/>
      <c r="X471" s="14" t="s">
        <v>49</v>
      </c>
      <c r="Y471" s="21" t="s">
        <v>51</v>
      </c>
      <c r="Z471" s="21" t="s">
        <v>51</v>
      </c>
      <c r="AA471" s="21" t="s">
        <v>51</v>
      </c>
      <c r="AB471" s="21" t="s">
        <v>51</v>
      </c>
      <c r="AC471" s="14">
        <v>234</v>
      </c>
      <c r="AD471" s="14">
        <v>819</v>
      </c>
      <c r="AE471" s="14">
        <v>1876</v>
      </c>
      <c r="AF471" s="14" t="s">
        <v>1437</v>
      </c>
      <c r="AG471" s="14" t="s">
        <v>1438</v>
      </c>
      <c r="AH471" s="14"/>
    </row>
    <row r="472" s="1" customFormat="1" ht="48" spans="1:34">
      <c r="A472" s="11"/>
      <c r="B472" s="14" t="s">
        <v>1693</v>
      </c>
      <c r="C472" s="14" t="s">
        <v>1694</v>
      </c>
      <c r="D472" s="14" t="s">
        <v>152</v>
      </c>
      <c r="E472" s="14" t="s">
        <v>1087</v>
      </c>
      <c r="F472" s="14">
        <v>2023</v>
      </c>
      <c r="G472" s="15" t="s">
        <v>152</v>
      </c>
      <c r="H472" s="14" t="s">
        <v>154</v>
      </c>
      <c r="I472" s="15" t="s">
        <v>155</v>
      </c>
      <c r="J472" s="21">
        <v>26.95</v>
      </c>
      <c r="K472" s="22">
        <f t="shared" si="54"/>
        <v>0</v>
      </c>
      <c r="L472" s="22"/>
      <c r="M472" s="22"/>
      <c r="N472" s="22"/>
      <c r="O472" s="22"/>
      <c r="P472" s="21">
        <v>26.95</v>
      </c>
      <c r="Q472" s="33">
        <f t="shared" si="55"/>
        <v>0</v>
      </c>
      <c r="R472" s="33"/>
      <c r="S472" s="33"/>
      <c r="T472" s="33"/>
      <c r="U472" s="33"/>
      <c r="V472" s="33"/>
      <c r="W472" s="33"/>
      <c r="X472" s="14" t="s">
        <v>49</v>
      </c>
      <c r="Y472" s="21" t="s">
        <v>50</v>
      </c>
      <c r="Z472" s="21" t="s">
        <v>51</v>
      </c>
      <c r="AA472" s="21" t="s">
        <v>51</v>
      </c>
      <c r="AB472" s="21" t="s">
        <v>51</v>
      </c>
      <c r="AC472" s="14">
        <v>60</v>
      </c>
      <c r="AD472" s="14">
        <v>194</v>
      </c>
      <c r="AE472" s="14">
        <v>703</v>
      </c>
      <c r="AF472" s="14" t="s">
        <v>1437</v>
      </c>
      <c r="AG472" s="14" t="s">
        <v>1438</v>
      </c>
      <c r="AH472" s="14"/>
    </row>
    <row r="473" s="1" customFormat="1" ht="36" spans="1:34">
      <c r="A473" s="11"/>
      <c r="B473" s="14" t="s">
        <v>1695</v>
      </c>
      <c r="C473" s="14" t="s">
        <v>1696</v>
      </c>
      <c r="D473" s="14" t="s">
        <v>152</v>
      </c>
      <c r="E473" s="14" t="s">
        <v>1697</v>
      </c>
      <c r="F473" s="14">
        <v>2023</v>
      </c>
      <c r="G473" s="15" t="s">
        <v>152</v>
      </c>
      <c r="H473" s="14" t="s">
        <v>154</v>
      </c>
      <c r="I473" s="15" t="s">
        <v>155</v>
      </c>
      <c r="J473" s="21">
        <v>50</v>
      </c>
      <c r="K473" s="22">
        <f t="shared" si="54"/>
        <v>0</v>
      </c>
      <c r="L473" s="22"/>
      <c r="M473" s="22"/>
      <c r="N473" s="22"/>
      <c r="O473" s="22"/>
      <c r="P473" s="21">
        <v>50</v>
      </c>
      <c r="Q473" s="33">
        <f t="shared" si="55"/>
        <v>0</v>
      </c>
      <c r="R473" s="33"/>
      <c r="S473" s="33"/>
      <c r="T473" s="33"/>
      <c r="U473" s="33"/>
      <c r="V473" s="33"/>
      <c r="W473" s="33"/>
      <c r="X473" s="14" t="s">
        <v>49</v>
      </c>
      <c r="Y473" s="21" t="s">
        <v>50</v>
      </c>
      <c r="Z473" s="21" t="s">
        <v>51</v>
      </c>
      <c r="AA473" s="21" t="s">
        <v>51</v>
      </c>
      <c r="AB473" s="21" t="s">
        <v>51</v>
      </c>
      <c r="AC473" s="14">
        <v>300</v>
      </c>
      <c r="AD473" s="14">
        <v>1013</v>
      </c>
      <c r="AE473" s="14">
        <v>1200</v>
      </c>
      <c r="AF473" s="14" t="s">
        <v>1437</v>
      </c>
      <c r="AG473" s="14" t="s">
        <v>1438</v>
      </c>
      <c r="AH473" s="14"/>
    </row>
    <row r="474" s="1" customFormat="1" ht="36" spans="1:34">
      <c r="A474" s="11"/>
      <c r="B474" s="14" t="s">
        <v>1698</v>
      </c>
      <c r="C474" s="14" t="s">
        <v>1699</v>
      </c>
      <c r="D474" s="14" t="s">
        <v>152</v>
      </c>
      <c r="E474" s="14" t="s">
        <v>1700</v>
      </c>
      <c r="F474" s="14">
        <v>2023</v>
      </c>
      <c r="G474" s="15" t="s">
        <v>152</v>
      </c>
      <c r="H474" s="14" t="s">
        <v>154</v>
      </c>
      <c r="I474" s="15" t="s">
        <v>155</v>
      </c>
      <c r="J474" s="21">
        <v>64</v>
      </c>
      <c r="K474" s="22">
        <f t="shared" si="54"/>
        <v>0</v>
      </c>
      <c r="L474" s="22"/>
      <c r="M474" s="22"/>
      <c r="N474" s="22"/>
      <c r="O474" s="22"/>
      <c r="P474" s="21">
        <v>64</v>
      </c>
      <c r="Q474" s="33">
        <f t="shared" si="55"/>
        <v>0</v>
      </c>
      <c r="R474" s="33"/>
      <c r="S474" s="33"/>
      <c r="T474" s="33"/>
      <c r="U474" s="33"/>
      <c r="V474" s="33"/>
      <c r="W474" s="33"/>
      <c r="X474" s="14" t="s">
        <v>49</v>
      </c>
      <c r="Y474" s="21" t="s">
        <v>50</v>
      </c>
      <c r="Z474" s="21" t="s">
        <v>51</v>
      </c>
      <c r="AA474" s="21" t="s">
        <v>51</v>
      </c>
      <c r="AB474" s="21" t="s">
        <v>51</v>
      </c>
      <c r="AC474" s="14">
        <v>78</v>
      </c>
      <c r="AD474" s="14">
        <v>264</v>
      </c>
      <c r="AE474" s="14">
        <v>471</v>
      </c>
      <c r="AF474" s="14" t="s">
        <v>1437</v>
      </c>
      <c r="AG474" s="14" t="s">
        <v>1438</v>
      </c>
      <c r="AH474" s="14"/>
    </row>
    <row r="475" s="1" customFormat="1" ht="48" spans="1:34">
      <c r="A475" s="11"/>
      <c r="B475" s="14" t="s">
        <v>1701</v>
      </c>
      <c r="C475" s="14" t="s">
        <v>1702</v>
      </c>
      <c r="D475" s="14" t="s">
        <v>281</v>
      </c>
      <c r="E475" s="14" t="s">
        <v>1613</v>
      </c>
      <c r="F475" s="14">
        <v>2023</v>
      </c>
      <c r="G475" s="15" t="s">
        <v>281</v>
      </c>
      <c r="H475" s="14" t="s">
        <v>283</v>
      </c>
      <c r="I475" s="15" t="s">
        <v>284</v>
      </c>
      <c r="J475" s="21">
        <v>193.02</v>
      </c>
      <c r="K475" s="22">
        <f t="shared" si="54"/>
        <v>0</v>
      </c>
      <c r="L475" s="22"/>
      <c r="M475" s="22"/>
      <c r="N475" s="22"/>
      <c r="O475" s="22"/>
      <c r="P475" s="21">
        <v>193.02</v>
      </c>
      <c r="Q475" s="33">
        <f t="shared" si="55"/>
        <v>0</v>
      </c>
      <c r="R475" s="33"/>
      <c r="S475" s="33"/>
      <c r="T475" s="33"/>
      <c r="U475" s="33"/>
      <c r="V475" s="33"/>
      <c r="W475" s="33"/>
      <c r="X475" s="14" t="s">
        <v>49</v>
      </c>
      <c r="Y475" s="21" t="s">
        <v>51</v>
      </c>
      <c r="Z475" s="21" t="s">
        <v>51</v>
      </c>
      <c r="AA475" s="21" t="s">
        <v>51</v>
      </c>
      <c r="AB475" s="21" t="s">
        <v>51</v>
      </c>
      <c r="AC475" s="14">
        <v>165</v>
      </c>
      <c r="AD475" s="14">
        <v>550</v>
      </c>
      <c r="AE475" s="14">
        <v>1410</v>
      </c>
      <c r="AF475" s="14" t="s">
        <v>1437</v>
      </c>
      <c r="AG475" s="14" t="s">
        <v>1438</v>
      </c>
      <c r="AH475" s="14"/>
    </row>
    <row r="476" s="1" customFormat="1" ht="48" spans="1:34">
      <c r="A476" s="11"/>
      <c r="B476" s="14" t="s">
        <v>1703</v>
      </c>
      <c r="C476" s="14" t="s">
        <v>1704</v>
      </c>
      <c r="D476" s="14" t="s">
        <v>281</v>
      </c>
      <c r="E476" s="14" t="s">
        <v>1705</v>
      </c>
      <c r="F476" s="14">
        <v>2023</v>
      </c>
      <c r="G476" s="15" t="s">
        <v>281</v>
      </c>
      <c r="H476" s="14" t="s">
        <v>283</v>
      </c>
      <c r="I476" s="15" t="s">
        <v>284</v>
      </c>
      <c r="J476" s="21">
        <v>79.49</v>
      </c>
      <c r="K476" s="22">
        <f t="shared" si="54"/>
        <v>0</v>
      </c>
      <c r="L476" s="22"/>
      <c r="M476" s="22"/>
      <c r="N476" s="22"/>
      <c r="O476" s="22"/>
      <c r="P476" s="21">
        <v>79.49</v>
      </c>
      <c r="Q476" s="33">
        <f t="shared" si="55"/>
        <v>0</v>
      </c>
      <c r="R476" s="33"/>
      <c r="S476" s="33"/>
      <c r="T476" s="33"/>
      <c r="U476" s="33"/>
      <c r="V476" s="33"/>
      <c r="W476" s="33"/>
      <c r="X476" s="14" t="s">
        <v>49</v>
      </c>
      <c r="Y476" s="21" t="s">
        <v>50</v>
      </c>
      <c r="Z476" s="21" t="s">
        <v>51</v>
      </c>
      <c r="AA476" s="21" t="s">
        <v>51</v>
      </c>
      <c r="AB476" s="21" t="s">
        <v>51</v>
      </c>
      <c r="AC476" s="14">
        <v>206</v>
      </c>
      <c r="AD476" s="14">
        <v>604</v>
      </c>
      <c r="AE476" s="14">
        <v>1074</v>
      </c>
      <c r="AF476" s="14" t="s">
        <v>1437</v>
      </c>
      <c r="AG476" s="14" t="s">
        <v>1438</v>
      </c>
      <c r="AH476" s="14"/>
    </row>
    <row r="477" s="1" customFormat="1" ht="36" spans="1:34">
      <c r="A477" s="11"/>
      <c r="B477" s="14" t="s">
        <v>1706</v>
      </c>
      <c r="C477" s="14" t="s">
        <v>1707</v>
      </c>
      <c r="D477" s="14" t="s">
        <v>135</v>
      </c>
      <c r="E477" s="14" t="s">
        <v>843</v>
      </c>
      <c r="F477" s="14">
        <v>2023</v>
      </c>
      <c r="G477" s="15" t="s">
        <v>135</v>
      </c>
      <c r="H477" s="15" t="s">
        <v>137</v>
      </c>
      <c r="I477" s="15" t="s">
        <v>138</v>
      </c>
      <c r="J477" s="21">
        <v>33.01</v>
      </c>
      <c r="K477" s="22">
        <f t="shared" si="54"/>
        <v>0</v>
      </c>
      <c r="L477" s="22"/>
      <c r="M477" s="22"/>
      <c r="N477" s="22"/>
      <c r="O477" s="22"/>
      <c r="P477" s="21">
        <v>33.01</v>
      </c>
      <c r="Q477" s="33">
        <f t="shared" si="55"/>
        <v>0</v>
      </c>
      <c r="R477" s="33"/>
      <c r="S477" s="33"/>
      <c r="T477" s="33"/>
      <c r="U477" s="33"/>
      <c r="V477" s="33"/>
      <c r="W477" s="33"/>
      <c r="X477" s="14" t="s">
        <v>49</v>
      </c>
      <c r="Y477" s="21" t="s">
        <v>50</v>
      </c>
      <c r="Z477" s="21" t="s">
        <v>51</v>
      </c>
      <c r="AA477" s="21" t="s">
        <v>51</v>
      </c>
      <c r="AB477" s="21" t="s">
        <v>51</v>
      </c>
      <c r="AC477" s="14">
        <v>199</v>
      </c>
      <c r="AD477" s="14">
        <v>653</v>
      </c>
      <c r="AE477" s="14">
        <v>2930</v>
      </c>
      <c r="AF477" s="14" t="s">
        <v>1437</v>
      </c>
      <c r="AG477" s="14" t="s">
        <v>1438</v>
      </c>
      <c r="AH477" s="14"/>
    </row>
    <row r="478" s="1" customFormat="1" ht="48" spans="1:34">
      <c r="A478" s="11"/>
      <c r="B478" s="14" t="s">
        <v>1708</v>
      </c>
      <c r="C478" s="14" t="s">
        <v>1709</v>
      </c>
      <c r="D478" s="14" t="s">
        <v>135</v>
      </c>
      <c r="E478" s="14" t="s">
        <v>1710</v>
      </c>
      <c r="F478" s="14">
        <v>2023</v>
      </c>
      <c r="G478" s="15" t="s">
        <v>135</v>
      </c>
      <c r="H478" s="15" t="s">
        <v>137</v>
      </c>
      <c r="I478" s="15" t="s">
        <v>138</v>
      </c>
      <c r="J478" s="21">
        <v>26.48</v>
      </c>
      <c r="K478" s="22">
        <f t="shared" si="54"/>
        <v>0</v>
      </c>
      <c r="L478" s="22"/>
      <c r="M478" s="22"/>
      <c r="N478" s="22"/>
      <c r="O478" s="22"/>
      <c r="P478" s="21">
        <v>26.48</v>
      </c>
      <c r="Q478" s="33">
        <f t="shared" si="55"/>
        <v>0</v>
      </c>
      <c r="R478" s="33"/>
      <c r="S478" s="33"/>
      <c r="T478" s="33"/>
      <c r="U478" s="33"/>
      <c r="V478" s="33"/>
      <c r="W478" s="33"/>
      <c r="X478" s="14" t="s">
        <v>49</v>
      </c>
      <c r="Y478" s="16" t="s">
        <v>51</v>
      </c>
      <c r="Z478" s="21" t="s">
        <v>51</v>
      </c>
      <c r="AA478" s="21" t="s">
        <v>51</v>
      </c>
      <c r="AB478" s="21" t="s">
        <v>51</v>
      </c>
      <c r="AC478" s="14">
        <v>225</v>
      </c>
      <c r="AD478" s="14">
        <v>845</v>
      </c>
      <c r="AE478" s="14">
        <v>2337</v>
      </c>
      <c r="AF478" s="14" t="s">
        <v>1437</v>
      </c>
      <c r="AG478" s="14" t="s">
        <v>1438</v>
      </c>
      <c r="AH478" s="14"/>
    </row>
    <row r="479" s="1" customFormat="1" ht="48" spans="1:34">
      <c r="A479" s="11"/>
      <c r="B479" s="14" t="s">
        <v>1711</v>
      </c>
      <c r="C479" s="14" t="s">
        <v>1712</v>
      </c>
      <c r="D479" s="14" t="s">
        <v>135</v>
      </c>
      <c r="E479" s="14" t="s">
        <v>859</v>
      </c>
      <c r="F479" s="14">
        <v>2023</v>
      </c>
      <c r="G479" s="15" t="s">
        <v>135</v>
      </c>
      <c r="H479" s="15" t="s">
        <v>137</v>
      </c>
      <c r="I479" s="15" t="s">
        <v>138</v>
      </c>
      <c r="J479" s="21">
        <v>6.22</v>
      </c>
      <c r="K479" s="22">
        <f t="shared" si="54"/>
        <v>0</v>
      </c>
      <c r="L479" s="22"/>
      <c r="M479" s="22"/>
      <c r="N479" s="22"/>
      <c r="O479" s="22"/>
      <c r="P479" s="21">
        <v>6.22</v>
      </c>
      <c r="Q479" s="33">
        <f t="shared" si="55"/>
        <v>0</v>
      </c>
      <c r="R479" s="33"/>
      <c r="S479" s="33"/>
      <c r="T479" s="33"/>
      <c r="U479" s="33"/>
      <c r="V479" s="33"/>
      <c r="W479" s="33"/>
      <c r="X479" s="14" t="s">
        <v>49</v>
      </c>
      <c r="Y479" s="16" t="s">
        <v>51</v>
      </c>
      <c r="Z479" s="21" t="s">
        <v>51</v>
      </c>
      <c r="AA479" s="21" t="s">
        <v>51</v>
      </c>
      <c r="AB479" s="21" t="s">
        <v>51</v>
      </c>
      <c r="AC479" s="14">
        <v>80</v>
      </c>
      <c r="AD479" s="14">
        <v>331</v>
      </c>
      <c r="AE479" s="14">
        <v>2441</v>
      </c>
      <c r="AF479" s="14" t="s">
        <v>1437</v>
      </c>
      <c r="AG479" s="14" t="s">
        <v>1438</v>
      </c>
      <c r="AH479" s="14"/>
    </row>
    <row r="480" s="1" customFormat="1" ht="48" spans="1:34">
      <c r="A480" s="11"/>
      <c r="B480" s="14" t="s">
        <v>1713</v>
      </c>
      <c r="C480" s="14" t="s">
        <v>1714</v>
      </c>
      <c r="D480" s="14" t="s">
        <v>135</v>
      </c>
      <c r="E480" s="14" t="s">
        <v>859</v>
      </c>
      <c r="F480" s="14">
        <v>2023</v>
      </c>
      <c r="G480" s="15" t="s">
        <v>135</v>
      </c>
      <c r="H480" s="15" t="s">
        <v>137</v>
      </c>
      <c r="I480" s="15" t="s">
        <v>138</v>
      </c>
      <c r="J480" s="21">
        <v>38.64</v>
      </c>
      <c r="K480" s="22">
        <f t="shared" si="54"/>
        <v>0</v>
      </c>
      <c r="L480" s="22"/>
      <c r="M480" s="22"/>
      <c r="N480" s="22"/>
      <c r="O480" s="22"/>
      <c r="P480" s="21">
        <v>38.64</v>
      </c>
      <c r="Q480" s="33">
        <f t="shared" si="55"/>
        <v>0</v>
      </c>
      <c r="R480" s="33"/>
      <c r="S480" s="33"/>
      <c r="T480" s="33"/>
      <c r="U480" s="33"/>
      <c r="V480" s="33"/>
      <c r="W480" s="33"/>
      <c r="X480" s="14" t="s">
        <v>49</v>
      </c>
      <c r="Y480" s="16" t="s">
        <v>51</v>
      </c>
      <c r="Z480" s="21" t="s">
        <v>51</v>
      </c>
      <c r="AA480" s="21" t="s">
        <v>51</v>
      </c>
      <c r="AB480" s="21" t="s">
        <v>51</v>
      </c>
      <c r="AC480" s="14">
        <v>166</v>
      </c>
      <c r="AD480" s="14">
        <v>631</v>
      </c>
      <c r="AE480" s="14">
        <v>2441</v>
      </c>
      <c r="AF480" s="14" t="s">
        <v>1437</v>
      </c>
      <c r="AG480" s="14" t="s">
        <v>1438</v>
      </c>
      <c r="AH480" s="14"/>
    </row>
    <row r="481" s="1" customFormat="1" ht="36" spans="1:34">
      <c r="A481" s="11"/>
      <c r="B481" s="14" t="s">
        <v>1715</v>
      </c>
      <c r="C481" s="14" t="s">
        <v>1716</v>
      </c>
      <c r="D481" s="14" t="s">
        <v>135</v>
      </c>
      <c r="E481" s="14" t="s">
        <v>869</v>
      </c>
      <c r="F481" s="14">
        <v>2023</v>
      </c>
      <c r="G481" s="15" t="s">
        <v>135</v>
      </c>
      <c r="H481" s="15" t="s">
        <v>137</v>
      </c>
      <c r="I481" s="15" t="s">
        <v>138</v>
      </c>
      <c r="J481" s="21">
        <v>23.83</v>
      </c>
      <c r="K481" s="22">
        <f t="shared" si="54"/>
        <v>0</v>
      </c>
      <c r="L481" s="22"/>
      <c r="M481" s="22"/>
      <c r="N481" s="22"/>
      <c r="O481" s="22"/>
      <c r="P481" s="21">
        <v>23.83</v>
      </c>
      <c r="Q481" s="33">
        <f t="shared" si="55"/>
        <v>0</v>
      </c>
      <c r="R481" s="33"/>
      <c r="S481" s="33"/>
      <c r="T481" s="33"/>
      <c r="U481" s="33"/>
      <c r="V481" s="33"/>
      <c r="W481" s="33"/>
      <c r="X481" s="14" t="s">
        <v>49</v>
      </c>
      <c r="Y481" s="21" t="s">
        <v>50</v>
      </c>
      <c r="Z481" s="21" t="s">
        <v>51</v>
      </c>
      <c r="AA481" s="21" t="s">
        <v>51</v>
      </c>
      <c r="AB481" s="21" t="s">
        <v>51</v>
      </c>
      <c r="AC481" s="14">
        <v>146</v>
      </c>
      <c r="AD481" s="14">
        <v>532</v>
      </c>
      <c r="AE481" s="14">
        <v>1133</v>
      </c>
      <c r="AF481" s="14" t="s">
        <v>1437</v>
      </c>
      <c r="AG481" s="14" t="s">
        <v>1438</v>
      </c>
      <c r="AH481" s="14"/>
    </row>
    <row r="482" s="1" customFormat="1" ht="36" spans="1:34">
      <c r="A482" s="11"/>
      <c r="B482" s="14" t="s">
        <v>1717</v>
      </c>
      <c r="C482" s="14" t="s">
        <v>1718</v>
      </c>
      <c r="D482" s="14" t="s">
        <v>135</v>
      </c>
      <c r="E482" s="14" t="s">
        <v>143</v>
      </c>
      <c r="F482" s="14">
        <v>2023</v>
      </c>
      <c r="G482" s="15" t="s">
        <v>135</v>
      </c>
      <c r="H482" s="15" t="s">
        <v>137</v>
      </c>
      <c r="I482" s="15" t="s">
        <v>138</v>
      </c>
      <c r="J482" s="21">
        <v>20.19</v>
      </c>
      <c r="K482" s="22">
        <f t="shared" si="54"/>
        <v>0</v>
      </c>
      <c r="L482" s="22"/>
      <c r="M482" s="22"/>
      <c r="N482" s="22"/>
      <c r="O482" s="22"/>
      <c r="P482" s="21">
        <v>20.19</v>
      </c>
      <c r="Q482" s="33">
        <f t="shared" si="55"/>
        <v>0</v>
      </c>
      <c r="R482" s="33"/>
      <c r="S482" s="33"/>
      <c r="T482" s="33"/>
      <c r="U482" s="33"/>
      <c r="V482" s="33"/>
      <c r="W482" s="33"/>
      <c r="X482" s="14" t="s">
        <v>49</v>
      </c>
      <c r="Y482" s="21" t="s">
        <v>50</v>
      </c>
      <c r="Z482" s="21" t="s">
        <v>51</v>
      </c>
      <c r="AA482" s="21" t="s">
        <v>51</v>
      </c>
      <c r="AB482" s="21" t="s">
        <v>51</v>
      </c>
      <c r="AC482" s="14">
        <v>235</v>
      </c>
      <c r="AD482" s="14">
        <v>919</v>
      </c>
      <c r="AE482" s="14">
        <v>1740</v>
      </c>
      <c r="AF482" s="14" t="s">
        <v>1437</v>
      </c>
      <c r="AG482" s="14" t="s">
        <v>1438</v>
      </c>
      <c r="AH482" s="14"/>
    </row>
    <row r="483" s="1" customFormat="1" ht="36" spans="1:34">
      <c r="A483" s="11"/>
      <c r="B483" s="14" t="s">
        <v>1719</v>
      </c>
      <c r="C483" s="14" t="s">
        <v>1720</v>
      </c>
      <c r="D483" s="14" t="s">
        <v>173</v>
      </c>
      <c r="E483" s="14" t="s">
        <v>1721</v>
      </c>
      <c r="F483" s="14">
        <v>2023</v>
      </c>
      <c r="G483" s="15" t="s">
        <v>173</v>
      </c>
      <c r="H483" s="15" t="s">
        <v>175</v>
      </c>
      <c r="I483" s="15" t="s">
        <v>176</v>
      </c>
      <c r="J483" s="21">
        <v>51.21</v>
      </c>
      <c r="K483" s="22">
        <f t="shared" si="54"/>
        <v>0</v>
      </c>
      <c r="L483" s="22"/>
      <c r="M483" s="22"/>
      <c r="N483" s="22"/>
      <c r="O483" s="22"/>
      <c r="P483" s="21">
        <v>51.21</v>
      </c>
      <c r="Q483" s="33">
        <f t="shared" si="55"/>
        <v>0</v>
      </c>
      <c r="R483" s="33"/>
      <c r="S483" s="33"/>
      <c r="T483" s="33"/>
      <c r="U483" s="33"/>
      <c r="V483" s="33"/>
      <c r="W483" s="33"/>
      <c r="X483" s="14" t="s">
        <v>49</v>
      </c>
      <c r="Y483" s="14" t="s">
        <v>51</v>
      </c>
      <c r="Z483" s="21" t="s">
        <v>51</v>
      </c>
      <c r="AA483" s="21" t="s">
        <v>51</v>
      </c>
      <c r="AB483" s="21" t="s">
        <v>51</v>
      </c>
      <c r="AC483" s="14">
        <v>120</v>
      </c>
      <c r="AD483" s="14">
        <v>309</v>
      </c>
      <c r="AE483" s="14">
        <v>332</v>
      </c>
      <c r="AF483" s="14" t="s">
        <v>1437</v>
      </c>
      <c r="AG483" s="14" t="s">
        <v>1438</v>
      </c>
      <c r="AH483" s="14"/>
    </row>
    <row r="484" s="1" customFormat="1" ht="36" spans="1:34">
      <c r="A484" s="11"/>
      <c r="B484" s="14" t="s">
        <v>1722</v>
      </c>
      <c r="C484" s="14" t="s">
        <v>1723</v>
      </c>
      <c r="D484" s="14" t="s">
        <v>173</v>
      </c>
      <c r="E484" s="14" t="s">
        <v>1378</v>
      </c>
      <c r="F484" s="14">
        <v>2023</v>
      </c>
      <c r="G484" s="15" t="s">
        <v>173</v>
      </c>
      <c r="H484" s="15" t="s">
        <v>175</v>
      </c>
      <c r="I484" s="15" t="s">
        <v>176</v>
      </c>
      <c r="J484" s="21">
        <v>43.18</v>
      </c>
      <c r="K484" s="22">
        <f t="shared" si="54"/>
        <v>0</v>
      </c>
      <c r="L484" s="22"/>
      <c r="M484" s="22"/>
      <c r="N484" s="22"/>
      <c r="O484" s="22"/>
      <c r="P484" s="21">
        <v>43.18</v>
      </c>
      <c r="Q484" s="33">
        <f t="shared" si="55"/>
        <v>0</v>
      </c>
      <c r="R484" s="33"/>
      <c r="S484" s="33"/>
      <c r="T484" s="33"/>
      <c r="U484" s="33"/>
      <c r="V484" s="33"/>
      <c r="W484" s="33"/>
      <c r="X484" s="14" t="s">
        <v>49</v>
      </c>
      <c r="Y484" s="21" t="s">
        <v>50</v>
      </c>
      <c r="Z484" s="21" t="s">
        <v>51</v>
      </c>
      <c r="AA484" s="21" t="s">
        <v>51</v>
      </c>
      <c r="AB484" s="21" t="s">
        <v>51</v>
      </c>
      <c r="AC484" s="14">
        <v>82</v>
      </c>
      <c r="AD484" s="14">
        <v>301</v>
      </c>
      <c r="AE484" s="14">
        <v>495</v>
      </c>
      <c r="AF484" s="14" t="s">
        <v>1437</v>
      </c>
      <c r="AG484" s="14" t="s">
        <v>1438</v>
      </c>
      <c r="AH484" s="14"/>
    </row>
    <row r="485" s="1" customFormat="1" ht="36" spans="1:34">
      <c r="A485" s="11"/>
      <c r="B485" s="14" t="s">
        <v>1724</v>
      </c>
      <c r="C485" s="14" t="s">
        <v>1725</v>
      </c>
      <c r="D485" s="14" t="s">
        <v>173</v>
      </c>
      <c r="E485" s="14" t="s">
        <v>1038</v>
      </c>
      <c r="F485" s="14">
        <v>2023</v>
      </c>
      <c r="G485" s="15" t="s">
        <v>173</v>
      </c>
      <c r="H485" s="15" t="s">
        <v>175</v>
      </c>
      <c r="I485" s="15" t="s">
        <v>176</v>
      </c>
      <c r="J485" s="21">
        <v>11.08</v>
      </c>
      <c r="K485" s="22">
        <f t="shared" si="54"/>
        <v>0</v>
      </c>
      <c r="L485" s="22"/>
      <c r="M485" s="22"/>
      <c r="N485" s="22"/>
      <c r="O485" s="22"/>
      <c r="P485" s="21">
        <v>11.08</v>
      </c>
      <c r="Q485" s="33">
        <f t="shared" si="55"/>
        <v>0</v>
      </c>
      <c r="R485" s="33"/>
      <c r="S485" s="33"/>
      <c r="T485" s="33"/>
      <c r="U485" s="33"/>
      <c r="V485" s="33"/>
      <c r="W485" s="33"/>
      <c r="X485" s="14" t="s">
        <v>49</v>
      </c>
      <c r="Y485" s="21" t="s">
        <v>50</v>
      </c>
      <c r="Z485" s="21" t="s">
        <v>51</v>
      </c>
      <c r="AA485" s="21" t="s">
        <v>51</v>
      </c>
      <c r="AB485" s="21" t="s">
        <v>51</v>
      </c>
      <c r="AC485" s="14">
        <v>145</v>
      </c>
      <c r="AD485" s="14">
        <v>596</v>
      </c>
      <c r="AE485" s="14">
        <v>804</v>
      </c>
      <c r="AF485" s="14" t="s">
        <v>1437</v>
      </c>
      <c r="AG485" s="14" t="s">
        <v>1438</v>
      </c>
      <c r="AH485" s="14"/>
    </row>
    <row r="486" s="1" customFormat="1" ht="36" spans="1:34">
      <c r="A486" s="11"/>
      <c r="B486" s="14" t="s">
        <v>1726</v>
      </c>
      <c r="C486" s="14" t="s">
        <v>1727</v>
      </c>
      <c r="D486" s="14" t="s">
        <v>173</v>
      </c>
      <c r="E486" s="14" t="s">
        <v>1034</v>
      </c>
      <c r="F486" s="14">
        <v>2023</v>
      </c>
      <c r="G486" s="15" t="s">
        <v>173</v>
      </c>
      <c r="H486" s="15" t="s">
        <v>175</v>
      </c>
      <c r="I486" s="15" t="s">
        <v>176</v>
      </c>
      <c r="J486" s="21">
        <v>49.73</v>
      </c>
      <c r="K486" s="22">
        <f t="shared" si="54"/>
        <v>0</v>
      </c>
      <c r="L486" s="22"/>
      <c r="M486" s="22"/>
      <c r="N486" s="22"/>
      <c r="O486" s="22"/>
      <c r="P486" s="21">
        <v>49.73</v>
      </c>
      <c r="Q486" s="33">
        <f t="shared" si="55"/>
        <v>0</v>
      </c>
      <c r="R486" s="33"/>
      <c r="S486" s="33"/>
      <c r="T486" s="33"/>
      <c r="U486" s="33"/>
      <c r="V486" s="33"/>
      <c r="W486" s="33"/>
      <c r="X486" s="14" t="s">
        <v>49</v>
      </c>
      <c r="Y486" s="21" t="s">
        <v>50</v>
      </c>
      <c r="Z486" s="21" t="s">
        <v>51</v>
      </c>
      <c r="AA486" s="21" t="s">
        <v>51</v>
      </c>
      <c r="AB486" s="21" t="s">
        <v>51</v>
      </c>
      <c r="AC486" s="14">
        <v>78</v>
      </c>
      <c r="AD486" s="14">
        <v>227</v>
      </c>
      <c r="AE486" s="14">
        <v>302</v>
      </c>
      <c r="AF486" s="14" t="s">
        <v>1437</v>
      </c>
      <c r="AG486" s="14" t="s">
        <v>1438</v>
      </c>
      <c r="AH486" s="14"/>
    </row>
    <row r="487" s="1" customFormat="1" ht="36" spans="1:34">
      <c r="A487" s="11"/>
      <c r="B487" s="14" t="s">
        <v>1728</v>
      </c>
      <c r="C487" s="14" t="s">
        <v>1729</v>
      </c>
      <c r="D487" s="14" t="s">
        <v>173</v>
      </c>
      <c r="E487" s="14" t="s">
        <v>1042</v>
      </c>
      <c r="F487" s="14">
        <v>2023</v>
      </c>
      <c r="G487" s="15" t="s">
        <v>173</v>
      </c>
      <c r="H487" s="15" t="s">
        <v>175</v>
      </c>
      <c r="I487" s="15" t="s">
        <v>176</v>
      </c>
      <c r="J487" s="21">
        <v>31.66</v>
      </c>
      <c r="K487" s="22">
        <f t="shared" si="54"/>
        <v>0</v>
      </c>
      <c r="L487" s="22"/>
      <c r="M487" s="22"/>
      <c r="N487" s="22"/>
      <c r="O487" s="22"/>
      <c r="P487" s="21">
        <v>31.66</v>
      </c>
      <c r="Q487" s="33">
        <f t="shared" si="55"/>
        <v>0</v>
      </c>
      <c r="R487" s="33"/>
      <c r="S487" s="33"/>
      <c r="T487" s="33"/>
      <c r="U487" s="33"/>
      <c r="V487" s="33"/>
      <c r="W487" s="33"/>
      <c r="X487" s="14" t="s">
        <v>49</v>
      </c>
      <c r="Y487" s="14" t="s">
        <v>51</v>
      </c>
      <c r="Z487" s="21" t="s">
        <v>51</v>
      </c>
      <c r="AA487" s="21" t="s">
        <v>51</v>
      </c>
      <c r="AB487" s="21" t="s">
        <v>51</v>
      </c>
      <c r="AC487" s="14">
        <v>87</v>
      </c>
      <c r="AD487" s="14">
        <v>314</v>
      </c>
      <c r="AE487" s="14">
        <v>350</v>
      </c>
      <c r="AF487" s="14" t="s">
        <v>1437</v>
      </c>
      <c r="AG487" s="14" t="s">
        <v>1438</v>
      </c>
      <c r="AH487" s="14"/>
    </row>
    <row r="488" s="1" customFormat="1" ht="36" spans="1:34">
      <c r="A488" s="11"/>
      <c r="B488" s="14" t="s">
        <v>1730</v>
      </c>
      <c r="C488" s="14" t="s">
        <v>1731</v>
      </c>
      <c r="D488" s="14" t="s">
        <v>173</v>
      </c>
      <c r="E488" s="14" t="s">
        <v>1592</v>
      </c>
      <c r="F488" s="14">
        <v>2023</v>
      </c>
      <c r="G488" s="15" t="s">
        <v>173</v>
      </c>
      <c r="H488" s="15" t="s">
        <v>175</v>
      </c>
      <c r="I488" s="15" t="s">
        <v>176</v>
      </c>
      <c r="J488" s="21">
        <v>34.9</v>
      </c>
      <c r="K488" s="22">
        <f t="shared" si="54"/>
        <v>0</v>
      </c>
      <c r="L488" s="22"/>
      <c r="M488" s="22"/>
      <c r="N488" s="22"/>
      <c r="O488" s="22"/>
      <c r="P488" s="21">
        <v>34.9</v>
      </c>
      <c r="Q488" s="33">
        <f t="shared" si="55"/>
        <v>0</v>
      </c>
      <c r="R488" s="33"/>
      <c r="S488" s="33"/>
      <c r="T488" s="33"/>
      <c r="U488" s="33"/>
      <c r="V488" s="33"/>
      <c r="W488" s="33"/>
      <c r="X488" s="14" t="s">
        <v>49</v>
      </c>
      <c r="Y488" s="21" t="s">
        <v>50</v>
      </c>
      <c r="Z488" s="21" t="s">
        <v>51</v>
      </c>
      <c r="AA488" s="21" t="s">
        <v>51</v>
      </c>
      <c r="AB488" s="21" t="s">
        <v>51</v>
      </c>
      <c r="AC488" s="14">
        <v>126</v>
      </c>
      <c r="AD488" s="14">
        <v>474</v>
      </c>
      <c r="AE488" s="14">
        <v>513</v>
      </c>
      <c r="AF488" s="14" t="s">
        <v>1437</v>
      </c>
      <c r="AG488" s="14" t="s">
        <v>1438</v>
      </c>
      <c r="AH488" s="14"/>
    </row>
    <row r="489" s="1" customFormat="1" ht="36" spans="1:34">
      <c r="A489" s="11"/>
      <c r="B489" s="14" t="s">
        <v>1732</v>
      </c>
      <c r="C489" s="14" t="s">
        <v>1733</v>
      </c>
      <c r="D489" s="14" t="s">
        <v>173</v>
      </c>
      <c r="E489" s="14" t="s">
        <v>1498</v>
      </c>
      <c r="F489" s="14">
        <v>2023</v>
      </c>
      <c r="G489" s="15" t="s">
        <v>173</v>
      </c>
      <c r="H489" s="15" t="s">
        <v>175</v>
      </c>
      <c r="I489" s="15" t="s">
        <v>176</v>
      </c>
      <c r="J489" s="21">
        <v>43.53</v>
      </c>
      <c r="K489" s="22">
        <f t="shared" si="54"/>
        <v>0</v>
      </c>
      <c r="L489" s="22"/>
      <c r="M489" s="22"/>
      <c r="N489" s="22"/>
      <c r="O489" s="22"/>
      <c r="P489" s="21">
        <v>43.53</v>
      </c>
      <c r="Q489" s="33">
        <f t="shared" si="55"/>
        <v>0</v>
      </c>
      <c r="R489" s="33"/>
      <c r="S489" s="33"/>
      <c r="T489" s="33"/>
      <c r="U489" s="33"/>
      <c r="V489" s="33"/>
      <c r="W489" s="33"/>
      <c r="X489" s="14" t="s">
        <v>49</v>
      </c>
      <c r="Y489" s="21" t="s">
        <v>50</v>
      </c>
      <c r="Z489" s="21" t="s">
        <v>51</v>
      </c>
      <c r="AA489" s="21" t="s">
        <v>51</v>
      </c>
      <c r="AB489" s="21" t="s">
        <v>51</v>
      </c>
      <c r="AC489" s="14">
        <v>84</v>
      </c>
      <c r="AD489" s="14">
        <v>348</v>
      </c>
      <c r="AE489" s="14">
        <v>439</v>
      </c>
      <c r="AF489" s="14" t="s">
        <v>1437</v>
      </c>
      <c r="AG489" s="14" t="s">
        <v>1438</v>
      </c>
      <c r="AH489" s="14"/>
    </row>
    <row r="490" s="1" customFormat="1" ht="36" spans="1:34">
      <c r="A490" s="11"/>
      <c r="B490" s="14" t="s">
        <v>1734</v>
      </c>
      <c r="C490" s="14" t="s">
        <v>1735</v>
      </c>
      <c r="D490" s="14" t="s">
        <v>74</v>
      </c>
      <c r="E490" s="14" t="s">
        <v>1372</v>
      </c>
      <c r="F490" s="14">
        <v>2023</v>
      </c>
      <c r="G490" s="14" t="s">
        <v>74</v>
      </c>
      <c r="H490" s="15" t="s">
        <v>76</v>
      </c>
      <c r="I490" s="15" t="s">
        <v>77</v>
      </c>
      <c r="J490" s="21">
        <v>83.06</v>
      </c>
      <c r="K490" s="22">
        <f t="shared" si="54"/>
        <v>0</v>
      </c>
      <c r="L490" s="22"/>
      <c r="M490" s="22"/>
      <c r="N490" s="22"/>
      <c r="O490" s="22"/>
      <c r="P490" s="21">
        <v>83.06</v>
      </c>
      <c r="Q490" s="33">
        <f t="shared" si="55"/>
        <v>0</v>
      </c>
      <c r="R490" s="33"/>
      <c r="S490" s="33"/>
      <c r="T490" s="33"/>
      <c r="U490" s="33"/>
      <c r="V490" s="33"/>
      <c r="W490" s="33"/>
      <c r="X490" s="14" t="s">
        <v>49</v>
      </c>
      <c r="Y490" s="14" t="s">
        <v>50</v>
      </c>
      <c r="Z490" s="21" t="s">
        <v>51</v>
      </c>
      <c r="AA490" s="21" t="s">
        <v>51</v>
      </c>
      <c r="AB490" s="21" t="s">
        <v>51</v>
      </c>
      <c r="AC490" s="14">
        <v>171</v>
      </c>
      <c r="AD490" s="14">
        <v>577</v>
      </c>
      <c r="AE490" s="14">
        <v>718</v>
      </c>
      <c r="AF490" s="14" t="s">
        <v>1437</v>
      </c>
      <c r="AG490" s="14" t="s">
        <v>1438</v>
      </c>
      <c r="AH490" s="14"/>
    </row>
    <row r="491" s="1" customFormat="1" ht="36" spans="1:34">
      <c r="A491" s="11"/>
      <c r="B491" s="14" t="s">
        <v>1736</v>
      </c>
      <c r="C491" s="14" t="s">
        <v>1737</v>
      </c>
      <c r="D491" s="14" t="s">
        <v>74</v>
      </c>
      <c r="E491" s="14" t="s">
        <v>988</v>
      </c>
      <c r="F491" s="14">
        <v>2023</v>
      </c>
      <c r="G491" s="14" t="s">
        <v>74</v>
      </c>
      <c r="H491" s="15" t="s">
        <v>76</v>
      </c>
      <c r="I491" s="15" t="s">
        <v>77</v>
      </c>
      <c r="J491" s="21">
        <v>193.04</v>
      </c>
      <c r="K491" s="22">
        <f t="shared" si="54"/>
        <v>0</v>
      </c>
      <c r="L491" s="22"/>
      <c r="M491" s="22"/>
      <c r="N491" s="22"/>
      <c r="O491" s="22"/>
      <c r="P491" s="21">
        <v>193.04</v>
      </c>
      <c r="Q491" s="33">
        <f t="shared" si="55"/>
        <v>0</v>
      </c>
      <c r="R491" s="33"/>
      <c r="S491" s="33"/>
      <c r="T491" s="33"/>
      <c r="U491" s="33"/>
      <c r="V491" s="33"/>
      <c r="W491" s="33"/>
      <c r="X491" s="14" t="s">
        <v>49</v>
      </c>
      <c r="Y491" s="14" t="s">
        <v>50</v>
      </c>
      <c r="Z491" s="21" t="s">
        <v>51</v>
      </c>
      <c r="AA491" s="21" t="s">
        <v>51</v>
      </c>
      <c r="AB491" s="21" t="s">
        <v>51</v>
      </c>
      <c r="AC491" s="14">
        <v>126</v>
      </c>
      <c r="AD491" s="14">
        <v>441</v>
      </c>
      <c r="AE491" s="14">
        <v>534</v>
      </c>
      <c r="AF491" s="14" t="s">
        <v>1437</v>
      </c>
      <c r="AG491" s="14" t="s">
        <v>1438</v>
      </c>
      <c r="AH491" s="14"/>
    </row>
    <row r="492" s="1" customFormat="1" ht="36" spans="1:34">
      <c r="A492" s="11"/>
      <c r="B492" s="14" t="s">
        <v>1738</v>
      </c>
      <c r="C492" s="14" t="s">
        <v>1739</v>
      </c>
      <c r="D492" s="14" t="s">
        <v>74</v>
      </c>
      <c r="E492" s="14" t="s">
        <v>981</v>
      </c>
      <c r="F492" s="14">
        <v>2023</v>
      </c>
      <c r="G492" s="14" t="s">
        <v>74</v>
      </c>
      <c r="H492" s="15" t="s">
        <v>76</v>
      </c>
      <c r="I492" s="15" t="s">
        <v>77</v>
      </c>
      <c r="J492" s="21">
        <v>12.7</v>
      </c>
      <c r="K492" s="22">
        <f t="shared" si="54"/>
        <v>0</v>
      </c>
      <c r="L492" s="22"/>
      <c r="M492" s="22"/>
      <c r="N492" s="22"/>
      <c r="O492" s="22"/>
      <c r="P492" s="21">
        <v>12.7</v>
      </c>
      <c r="Q492" s="33">
        <f t="shared" si="55"/>
        <v>0</v>
      </c>
      <c r="R492" s="33"/>
      <c r="S492" s="33"/>
      <c r="T492" s="33"/>
      <c r="U492" s="33"/>
      <c r="V492" s="33"/>
      <c r="W492" s="33"/>
      <c r="X492" s="14" t="s">
        <v>49</v>
      </c>
      <c r="Y492" s="14" t="s">
        <v>50</v>
      </c>
      <c r="Z492" s="21" t="s">
        <v>51</v>
      </c>
      <c r="AA492" s="21" t="s">
        <v>51</v>
      </c>
      <c r="AB492" s="21" t="s">
        <v>51</v>
      </c>
      <c r="AC492" s="14">
        <v>29</v>
      </c>
      <c r="AD492" s="14">
        <v>101</v>
      </c>
      <c r="AE492" s="14">
        <v>199</v>
      </c>
      <c r="AF492" s="14" t="s">
        <v>1437</v>
      </c>
      <c r="AG492" s="14" t="s">
        <v>1438</v>
      </c>
      <c r="AH492" s="14"/>
    </row>
    <row r="493" s="1" customFormat="1" ht="36" spans="1:34">
      <c r="A493" s="11"/>
      <c r="B493" s="14" t="s">
        <v>1740</v>
      </c>
      <c r="C493" s="14" t="s">
        <v>1741</v>
      </c>
      <c r="D493" s="14" t="s">
        <v>190</v>
      </c>
      <c r="E493" s="14" t="s">
        <v>371</v>
      </c>
      <c r="F493" s="14">
        <v>2023</v>
      </c>
      <c r="G493" s="15" t="s">
        <v>190</v>
      </c>
      <c r="H493" s="14" t="s">
        <v>192</v>
      </c>
      <c r="I493" s="15" t="s">
        <v>193</v>
      </c>
      <c r="J493" s="21">
        <v>61.3</v>
      </c>
      <c r="K493" s="22">
        <f t="shared" si="54"/>
        <v>0</v>
      </c>
      <c r="L493" s="22"/>
      <c r="M493" s="22"/>
      <c r="N493" s="22"/>
      <c r="O493" s="22"/>
      <c r="P493" s="21">
        <v>61.3</v>
      </c>
      <c r="Q493" s="33">
        <f t="shared" si="55"/>
        <v>0</v>
      </c>
      <c r="R493" s="33"/>
      <c r="S493" s="33"/>
      <c r="T493" s="33"/>
      <c r="U493" s="33"/>
      <c r="V493" s="33"/>
      <c r="W493" s="33"/>
      <c r="X493" s="14" t="s">
        <v>49</v>
      </c>
      <c r="Y493" s="21" t="s">
        <v>50</v>
      </c>
      <c r="Z493" s="21" t="s">
        <v>51</v>
      </c>
      <c r="AA493" s="21" t="s">
        <v>51</v>
      </c>
      <c r="AB493" s="21" t="s">
        <v>51</v>
      </c>
      <c r="AC493" s="14">
        <v>160</v>
      </c>
      <c r="AD493" s="14">
        <v>592</v>
      </c>
      <c r="AE493" s="14">
        <v>826</v>
      </c>
      <c r="AF493" s="14" t="s">
        <v>1437</v>
      </c>
      <c r="AG493" s="14" t="s">
        <v>1438</v>
      </c>
      <c r="AH493" s="14"/>
    </row>
    <row r="494" s="1" customFormat="1" ht="36" spans="1:34">
      <c r="A494" s="11"/>
      <c r="B494" s="14" t="s">
        <v>1742</v>
      </c>
      <c r="C494" s="14" t="s">
        <v>1743</v>
      </c>
      <c r="D494" s="14" t="s">
        <v>314</v>
      </c>
      <c r="E494" s="14" t="s">
        <v>327</v>
      </c>
      <c r="F494" s="14">
        <v>2023</v>
      </c>
      <c r="G494" s="15" t="s">
        <v>314</v>
      </c>
      <c r="H494" s="14" t="s">
        <v>316</v>
      </c>
      <c r="I494" s="15" t="s">
        <v>317</v>
      </c>
      <c r="J494" s="21">
        <v>118.94</v>
      </c>
      <c r="K494" s="22">
        <f t="shared" ref="K494:K525" si="56">L494+M494+N494+O494</f>
        <v>0</v>
      </c>
      <c r="L494" s="22"/>
      <c r="M494" s="22"/>
      <c r="N494" s="22"/>
      <c r="O494" s="22"/>
      <c r="P494" s="21">
        <v>118.94</v>
      </c>
      <c r="Q494" s="33">
        <f t="shared" ref="Q494:Q525" si="57">J494-L494-M494-N494-O494-P494</f>
        <v>0</v>
      </c>
      <c r="R494" s="33"/>
      <c r="S494" s="33"/>
      <c r="T494" s="33"/>
      <c r="U494" s="33"/>
      <c r="V494" s="33"/>
      <c r="W494" s="33"/>
      <c r="X494" s="14" t="s">
        <v>49</v>
      </c>
      <c r="Y494" s="21" t="s">
        <v>50</v>
      </c>
      <c r="Z494" s="21" t="s">
        <v>51</v>
      </c>
      <c r="AA494" s="21" t="s">
        <v>51</v>
      </c>
      <c r="AB494" s="21" t="s">
        <v>51</v>
      </c>
      <c r="AC494" s="14">
        <v>430</v>
      </c>
      <c r="AD494" s="14">
        <v>1720</v>
      </c>
      <c r="AE494" s="14">
        <v>2378</v>
      </c>
      <c r="AF494" s="14" t="s">
        <v>1437</v>
      </c>
      <c r="AG494" s="14" t="s">
        <v>1438</v>
      </c>
      <c r="AH494" s="14"/>
    </row>
    <row r="495" s="1" customFormat="1" ht="36" spans="1:34">
      <c r="A495" s="11"/>
      <c r="B495" s="14" t="s">
        <v>1744</v>
      </c>
      <c r="C495" s="14" t="s">
        <v>1745</v>
      </c>
      <c r="D495" s="14" t="s">
        <v>314</v>
      </c>
      <c r="E495" s="14" t="s">
        <v>1571</v>
      </c>
      <c r="F495" s="14">
        <v>2023</v>
      </c>
      <c r="G495" s="15" t="s">
        <v>314</v>
      </c>
      <c r="H495" s="14" t="s">
        <v>316</v>
      </c>
      <c r="I495" s="15" t="s">
        <v>317</v>
      </c>
      <c r="J495" s="21">
        <v>27.62</v>
      </c>
      <c r="K495" s="22">
        <f t="shared" si="56"/>
        <v>0</v>
      </c>
      <c r="L495" s="22"/>
      <c r="M495" s="22"/>
      <c r="N495" s="22"/>
      <c r="O495" s="22"/>
      <c r="P495" s="21">
        <v>27.62</v>
      </c>
      <c r="Q495" s="33">
        <f t="shared" si="57"/>
        <v>0</v>
      </c>
      <c r="R495" s="33"/>
      <c r="S495" s="33"/>
      <c r="T495" s="33"/>
      <c r="U495" s="33"/>
      <c r="V495" s="33"/>
      <c r="W495" s="33"/>
      <c r="X495" s="14" t="s">
        <v>49</v>
      </c>
      <c r="Y495" s="21" t="s">
        <v>51</v>
      </c>
      <c r="Z495" s="21" t="s">
        <v>51</v>
      </c>
      <c r="AA495" s="21" t="s">
        <v>51</v>
      </c>
      <c r="AB495" s="21" t="s">
        <v>51</v>
      </c>
      <c r="AC495" s="14">
        <v>85</v>
      </c>
      <c r="AD495" s="14">
        <v>257</v>
      </c>
      <c r="AE495" s="14">
        <v>514</v>
      </c>
      <c r="AF495" s="14" t="s">
        <v>1437</v>
      </c>
      <c r="AG495" s="14" t="s">
        <v>1438</v>
      </c>
      <c r="AH495" s="14"/>
    </row>
    <row r="496" s="1" customFormat="1" ht="36" spans="1:34">
      <c r="A496" s="11"/>
      <c r="B496" s="14" t="s">
        <v>1746</v>
      </c>
      <c r="C496" s="14" t="s">
        <v>1747</v>
      </c>
      <c r="D496" s="14" t="s">
        <v>314</v>
      </c>
      <c r="E496" s="14" t="s">
        <v>961</v>
      </c>
      <c r="F496" s="14">
        <v>2023</v>
      </c>
      <c r="G496" s="15" t="s">
        <v>314</v>
      </c>
      <c r="H496" s="14" t="s">
        <v>316</v>
      </c>
      <c r="I496" s="15" t="s">
        <v>317</v>
      </c>
      <c r="J496" s="21">
        <v>37.07</v>
      </c>
      <c r="K496" s="22">
        <f t="shared" si="56"/>
        <v>0</v>
      </c>
      <c r="L496" s="22"/>
      <c r="M496" s="22"/>
      <c r="N496" s="22"/>
      <c r="O496" s="22"/>
      <c r="P496" s="21">
        <v>37.07</v>
      </c>
      <c r="Q496" s="33">
        <f t="shared" si="57"/>
        <v>0</v>
      </c>
      <c r="R496" s="33"/>
      <c r="S496" s="33"/>
      <c r="T496" s="33"/>
      <c r="U496" s="33"/>
      <c r="V496" s="33"/>
      <c r="W496" s="33"/>
      <c r="X496" s="14" t="s">
        <v>49</v>
      </c>
      <c r="Y496" s="21" t="s">
        <v>50</v>
      </c>
      <c r="Z496" s="21" t="s">
        <v>51</v>
      </c>
      <c r="AA496" s="21" t="s">
        <v>51</v>
      </c>
      <c r="AB496" s="21" t="s">
        <v>51</v>
      </c>
      <c r="AC496" s="14">
        <v>318</v>
      </c>
      <c r="AD496" s="14">
        <v>938</v>
      </c>
      <c r="AE496" s="14">
        <v>2076</v>
      </c>
      <c r="AF496" s="14" t="s">
        <v>1437</v>
      </c>
      <c r="AG496" s="14" t="s">
        <v>1438</v>
      </c>
      <c r="AH496" s="14"/>
    </row>
    <row r="497" s="1" customFormat="1" ht="36" spans="1:34">
      <c r="A497" s="11"/>
      <c r="B497" s="14" t="s">
        <v>1748</v>
      </c>
      <c r="C497" s="14" t="s">
        <v>1749</v>
      </c>
      <c r="D497" s="14" t="s">
        <v>314</v>
      </c>
      <c r="E497" s="14" t="s">
        <v>1422</v>
      </c>
      <c r="F497" s="14">
        <v>2023</v>
      </c>
      <c r="G497" s="15" t="s">
        <v>314</v>
      </c>
      <c r="H497" s="14" t="s">
        <v>316</v>
      </c>
      <c r="I497" s="15" t="s">
        <v>317</v>
      </c>
      <c r="J497" s="21">
        <v>89.55</v>
      </c>
      <c r="K497" s="22">
        <f t="shared" si="56"/>
        <v>0</v>
      </c>
      <c r="L497" s="22"/>
      <c r="M497" s="22"/>
      <c r="N497" s="22"/>
      <c r="O497" s="22"/>
      <c r="P497" s="21">
        <v>89.55</v>
      </c>
      <c r="Q497" s="33">
        <f t="shared" si="57"/>
        <v>0</v>
      </c>
      <c r="R497" s="33"/>
      <c r="S497" s="33"/>
      <c r="T497" s="33"/>
      <c r="U497" s="33"/>
      <c r="V497" s="33"/>
      <c r="W497" s="33"/>
      <c r="X497" s="14" t="s">
        <v>49</v>
      </c>
      <c r="Y497" s="21" t="s">
        <v>51</v>
      </c>
      <c r="Z497" s="21" t="s">
        <v>51</v>
      </c>
      <c r="AA497" s="21" t="s">
        <v>51</v>
      </c>
      <c r="AB497" s="21" t="s">
        <v>51</v>
      </c>
      <c r="AC497" s="14">
        <v>214</v>
      </c>
      <c r="AD497" s="14">
        <v>732</v>
      </c>
      <c r="AE497" s="14">
        <v>732</v>
      </c>
      <c r="AF497" s="14" t="s">
        <v>1437</v>
      </c>
      <c r="AG497" s="14" t="s">
        <v>1438</v>
      </c>
      <c r="AH497" s="14"/>
    </row>
    <row r="498" s="1" customFormat="1" ht="36" spans="1:34">
      <c r="A498" s="11"/>
      <c r="B498" s="14" t="s">
        <v>1750</v>
      </c>
      <c r="C498" s="14" t="s">
        <v>1751</v>
      </c>
      <c r="D498" s="14" t="s">
        <v>314</v>
      </c>
      <c r="E498" s="14" t="s">
        <v>1568</v>
      </c>
      <c r="F498" s="14">
        <v>2023</v>
      </c>
      <c r="G498" s="15" t="s">
        <v>314</v>
      </c>
      <c r="H498" s="14" t="s">
        <v>316</v>
      </c>
      <c r="I498" s="15" t="s">
        <v>317</v>
      </c>
      <c r="J498" s="21">
        <v>110.05</v>
      </c>
      <c r="K498" s="22">
        <f t="shared" si="56"/>
        <v>0</v>
      </c>
      <c r="L498" s="22"/>
      <c r="M498" s="22"/>
      <c r="N498" s="22"/>
      <c r="O498" s="22"/>
      <c r="P498" s="21">
        <v>110.05</v>
      </c>
      <c r="Q498" s="33">
        <f t="shared" si="57"/>
        <v>0</v>
      </c>
      <c r="R498" s="33"/>
      <c r="S498" s="33"/>
      <c r="T498" s="33"/>
      <c r="U498" s="33"/>
      <c r="V498" s="33"/>
      <c r="W498" s="33"/>
      <c r="X498" s="14" t="s">
        <v>49</v>
      </c>
      <c r="Y498" s="21" t="s">
        <v>50</v>
      </c>
      <c r="Z498" s="21" t="s">
        <v>51</v>
      </c>
      <c r="AA498" s="21" t="s">
        <v>51</v>
      </c>
      <c r="AB498" s="21" t="s">
        <v>51</v>
      </c>
      <c r="AC498" s="14">
        <v>265</v>
      </c>
      <c r="AD498" s="14">
        <v>865</v>
      </c>
      <c r="AE498" s="14">
        <v>1552</v>
      </c>
      <c r="AF498" s="14" t="s">
        <v>1437</v>
      </c>
      <c r="AG498" s="14" t="s">
        <v>1438</v>
      </c>
      <c r="AH498" s="14"/>
    </row>
    <row r="499" s="1" customFormat="1" ht="36" spans="1:34">
      <c r="A499" s="11"/>
      <c r="B499" s="14" t="s">
        <v>1752</v>
      </c>
      <c r="C499" s="14" t="s">
        <v>1753</v>
      </c>
      <c r="D499" s="14" t="s">
        <v>260</v>
      </c>
      <c r="E499" s="14" t="s">
        <v>953</v>
      </c>
      <c r="F499" s="14">
        <v>2023</v>
      </c>
      <c r="G499" s="15" t="s">
        <v>260</v>
      </c>
      <c r="H499" s="15" t="s">
        <v>262</v>
      </c>
      <c r="I499" s="15" t="s">
        <v>263</v>
      </c>
      <c r="J499" s="21">
        <v>9.6</v>
      </c>
      <c r="K499" s="22">
        <f t="shared" si="56"/>
        <v>0</v>
      </c>
      <c r="L499" s="22"/>
      <c r="M499" s="22"/>
      <c r="N499" s="22"/>
      <c r="O499" s="22"/>
      <c r="P499" s="21">
        <v>9.6</v>
      </c>
      <c r="Q499" s="33">
        <f t="shared" si="57"/>
        <v>0</v>
      </c>
      <c r="R499" s="33"/>
      <c r="S499" s="33"/>
      <c r="T499" s="33"/>
      <c r="U499" s="33"/>
      <c r="V499" s="33"/>
      <c r="W499" s="33"/>
      <c r="X499" s="14" t="s">
        <v>49</v>
      </c>
      <c r="Y499" s="21" t="s">
        <v>50</v>
      </c>
      <c r="Z499" s="21" t="s">
        <v>51</v>
      </c>
      <c r="AA499" s="21" t="s">
        <v>51</v>
      </c>
      <c r="AB499" s="21" t="s">
        <v>51</v>
      </c>
      <c r="AC499" s="14">
        <v>65</v>
      </c>
      <c r="AD499" s="14">
        <v>210</v>
      </c>
      <c r="AE499" s="14">
        <v>260</v>
      </c>
      <c r="AF499" s="14" t="s">
        <v>1437</v>
      </c>
      <c r="AG499" s="14" t="s">
        <v>1438</v>
      </c>
      <c r="AH499" s="14"/>
    </row>
    <row r="500" s="1" customFormat="1" ht="36" spans="1:34">
      <c r="A500" s="11"/>
      <c r="B500" s="14" t="s">
        <v>1754</v>
      </c>
      <c r="C500" s="14" t="s">
        <v>1755</v>
      </c>
      <c r="D500" s="14" t="s">
        <v>260</v>
      </c>
      <c r="E500" s="14" t="s">
        <v>942</v>
      </c>
      <c r="F500" s="14">
        <v>2023</v>
      </c>
      <c r="G500" s="15" t="s">
        <v>260</v>
      </c>
      <c r="H500" s="15" t="s">
        <v>262</v>
      </c>
      <c r="I500" s="15" t="s">
        <v>263</v>
      </c>
      <c r="J500" s="21">
        <v>69.88</v>
      </c>
      <c r="K500" s="22">
        <f t="shared" si="56"/>
        <v>0</v>
      </c>
      <c r="L500" s="22"/>
      <c r="M500" s="22"/>
      <c r="N500" s="22"/>
      <c r="O500" s="22"/>
      <c r="P500" s="21">
        <v>69.88</v>
      </c>
      <c r="Q500" s="33">
        <f t="shared" si="57"/>
        <v>0</v>
      </c>
      <c r="R500" s="33"/>
      <c r="S500" s="33"/>
      <c r="T500" s="33"/>
      <c r="U500" s="33"/>
      <c r="V500" s="33"/>
      <c r="W500" s="33"/>
      <c r="X500" s="14" t="s">
        <v>49</v>
      </c>
      <c r="Y500" s="21" t="s">
        <v>50</v>
      </c>
      <c r="Z500" s="21" t="s">
        <v>51</v>
      </c>
      <c r="AA500" s="21" t="s">
        <v>51</v>
      </c>
      <c r="AB500" s="21" t="s">
        <v>51</v>
      </c>
      <c r="AC500" s="14">
        <v>320</v>
      </c>
      <c r="AD500" s="14">
        <v>1053</v>
      </c>
      <c r="AE500" s="14">
        <v>1536</v>
      </c>
      <c r="AF500" s="14" t="s">
        <v>1437</v>
      </c>
      <c r="AG500" s="14" t="s">
        <v>1438</v>
      </c>
      <c r="AH500" s="14"/>
    </row>
    <row r="501" s="1" customFormat="1" ht="36" spans="1:34">
      <c r="A501" s="11"/>
      <c r="B501" s="14" t="s">
        <v>1680</v>
      </c>
      <c r="C501" s="14" t="s">
        <v>1756</v>
      </c>
      <c r="D501" s="14" t="s">
        <v>260</v>
      </c>
      <c r="E501" s="14" t="s">
        <v>1397</v>
      </c>
      <c r="F501" s="14">
        <v>2023</v>
      </c>
      <c r="G501" s="15" t="s">
        <v>260</v>
      </c>
      <c r="H501" s="15" t="s">
        <v>262</v>
      </c>
      <c r="I501" s="15" t="s">
        <v>263</v>
      </c>
      <c r="J501" s="21">
        <v>36.67</v>
      </c>
      <c r="K501" s="22">
        <f t="shared" si="56"/>
        <v>0</v>
      </c>
      <c r="L501" s="22"/>
      <c r="M501" s="22"/>
      <c r="N501" s="22"/>
      <c r="O501" s="22"/>
      <c r="P501" s="21">
        <v>36.67</v>
      </c>
      <c r="Q501" s="33">
        <f t="shared" si="57"/>
        <v>0</v>
      </c>
      <c r="R501" s="33"/>
      <c r="S501" s="33"/>
      <c r="T501" s="33"/>
      <c r="U501" s="33"/>
      <c r="V501" s="33"/>
      <c r="W501" s="33"/>
      <c r="X501" s="14" t="s">
        <v>49</v>
      </c>
      <c r="Y501" s="21" t="s">
        <v>50</v>
      </c>
      <c r="Z501" s="21" t="s">
        <v>51</v>
      </c>
      <c r="AA501" s="21" t="s">
        <v>51</v>
      </c>
      <c r="AB501" s="21" t="s">
        <v>51</v>
      </c>
      <c r="AC501" s="14">
        <v>40</v>
      </c>
      <c r="AD501" s="14">
        <v>139</v>
      </c>
      <c r="AE501" s="14">
        <v>169</v>
      </c>
      <c r="AF501" s="14" t="s">
        <v>1437</v>
      </c>
      <c r="AG501" s="14" t="s">
        <v>1438</v>
      </c>
      <c r="AH501" s="14"/>
    </row>
    <row r="502" s="1" customFormat="1" ht="36" spans="1:34">
      <c r="A502" s="11"/>
      <c r="B502" s="14" t="s">
        <v>1757</v>
      </c>
      <c r="C502" s="14" t="s">
        <v>1758</v>
      </c>
      <c r="D502" s="14" t="s">
        <v>260</v>
      </c>
      <c r="E502" s="14" t="s">
        <v>261</v>
      </c>
      <c r="F502" s="14">
        <v>2023</v>
      </c>
      <c r="G502" s="15" t="s">
        <v>260</v>
      </c>
      <c r="H502" s="15" t="s">
        <v>262</v>
      </c>
      <c r="I502" s="15" t="s">
        <v>263</v>
      </c>
      <c r="J502" s="21">
        <v>27.45</v>
      </c>
      <c r="K502" s="22">
        <f t="shared" si="56"/>
        <v>0</v>
      </c>
      <c r="L502" s="22"/>
      <c r="M502" s="22"/>
      <c r="N502" s="22"/>
      <c r="O502" s="22"/>
      <c r="P502" s="21">
        <v>27.45</v>
      </c>
      <c r="Q502" s="33">
        <f t="shared" si="57"/>
        <v>0</v>
      </c>
      <c r="R502" s="33"/>
      <c r="S502" s="33"/>
      <c r="T502" s="33"/>
      <c r="U502" s="33"/>
      <c r="V502" s="33"/>
      <c r="W502" s="33"/>
      <c r="X502" s="14" t="s">
        <v>49</v>
      </c>
      <c r="Y502" s="21" t="s">
        <v>50</v>
      </c>
      <c r="Z502" s="21" t="s">
        <v>51</v>
      </c>
      <c r="AA502" s="21" t="s">
        <v>51</v>
      </c>
      <c r="AB502" s="21" t="s">
        <v>51</v>
      </c>
      <c r="AC502" s="14">
        <v>32</v>
      </c>
      <c r="AD502" s="14">
        <v>115</v>
      </c>
      <c r="AE502" s="14">
        <v>143</v>
      </c>
      <c r="AF502" s="14" t="s">
        <v>1437</v>
      </c>
      <c r="AG502" s="14" t="s">
        <v>1438</v>
      </c>
      <c r="AH502" s="14"/>
    </row>
    <row r="503" s="1" customFormat="1" ht="36" spans="1:34">
      <c r="A503" s="11"/>
      <c r="B503" s="14" t="s">
        <v>1759</v>
      </c>
      <c r="C503" s="14" t="s">
        <v>1760</v>
      </c>
      <c r="D503" s="14" t="s">
        <v>260</v>
      </c>
      <c r="E503" s="14" t="s">
        <v>272</v>
      </c>
      <c r="F503" s="14">
        <v>2023</v>
      </c>
      <c r="G503" s="15" t="s">
        <v>260</v>
      </c>
      <c r="H503" s="15" t="s">
        <v>262</v>
      </c>
      <c r="I503" s="15" t="s">
        <v>263</v>
      </c>
      <c r="J503" s="21">
        <v>21.24</v>
      </c>
      <c r="K503" s="22">
        <f t="shared" si="56"/>
        <v>0</v>
      </c>
      <c r="L503" s="22"/>
      <c r="M503" s="22"/>
      <c r="N503" s="22"/>
      <c r="O503" s="22"/>
      <c r="P503" s="21">
        <v>21.24</v>
      </c>
      <c r="Q503" s="33">
        <f t="shared" si="57"/>
        <v>0</v>
      </c>
      <c r="R503" s="33"/>
      <c r="S503" s="33"/>
      <c r="T503" s="33"/>
      <c r="U503" s="33"/>
      <c r="V503" s="33"/>
      <c r="W503" s="33"/>
      <c r="X503" s="14" t="s">
        <v>49</v>
      </c>
      <c r="Y503" s="21" t="s">
        <v>50</v>
      </c>
      <c r="Z503" s="21" t="s">
        <v>51</v>
      </c>
      <c r="AA503" s="21" t="s">
        <v>51</v>
      </c>
      <c r="AB503" s="21" t="s">
        <v>51</v>
      </c>
      <c r="AC503" s="14">
        <v>70</v>
      </c>
      <c r="AD503" s="14">
        <v>235</v>
      </c>
      <c r="AE503" s="14">
        <v>261</v>
      </c>
      <c r="AF503" s="14" t="s">
        <v>1437</v>
      </c>
      <c r="AG503" s="14" t="s">
        <v>1438</v>
      </c>
      <c r="AH503" s="14"/>
    </row>
    <row r="504" s="1" customFormat="1" ht="36" spans="1:34">
      <c r="A504" s="11"/>
      <c r="B504" s="14" t="s">
        <v>1761</v>
      </c>
      <c r="C504" s="14" t="s">
        <v>1762</v>
      </c>
      <c r="D504" s="14" t="s">
        <v>260</v>
      </c>
      <c r="E504" s="14" t="s">
        <v>957</v>
      </c>
      <c r="F504" s="14">
        <v>2023</v>
      </c>
      <c r="G504" s="15" t="s">
        <v>260</v>
      </c>
      <c r="H504" s="15" t="s">
        <v>262</v>
      </c>
      <c r="I504" s="15" t="s">
        <v>263</v>
      </c>
      <c r="J504" s="21">
        <v>64.76</v>
      </c>
      <c r="K504" s="22">
        <f t="shared" si="56"/>
        <v>0</v>
      </c>
      <c r="L504" s="22"/>
      <c r="M504" s="22"/>
      <c r="N504" s="22"/>
      <c r="O504" s="22"/>
      <c r="P504" s="21">
        <v>64.76</v>
      </c>
      <c r="Q504" s="33">
        <f t="shared" si="57"/>
        <v>0</v>
      </c>
      <c r="R504" s="33"/>
      <c r="S504" s="33"/>
      <c r="T504" s="33"/>
      <c r="U504" s="33"/>
      <c r="V504" s="33"/>
      <c r="W504" s="33"/>
      <c r="X504" s="14" t="s">
        <v>49</v>
      </c>
      <c r="Y504" s="21" t="s">
        <v>50</v>
      </c>
      <c r="Z504" s="21" t="s">
        <v>51</v>
      </c>
      <c r="AA504" s="21" t="s">
        <v>51</v>
      </c>
      <c r="AB504" s="21" t="s">
        <v>51</v>
      </c>
      <c r="AC504" s="14">
        <v>80</v>
      </c>
      <c r="AD504" s="14">
        <v>269</v>
      </c>
      <c r="AE504" s="14">
        <v>326</v>
      </c>
      <c r="AF504" s="14" t="s">
        <v>1437</v>
      </c>
      <c r="AG504" s="14" t="s">
        <v>1438</v>
      </c>
      <c r="AH504" s="14"/>
    </row>
    <row r="505" s="1" customFormat="1" ht="36" spans="1:34">
      <c r="A505" s="11"/>
      <c r="B505" s="14" t="s">
        <v>1763</v>
      </c>
      <c r="C505" s="14" t="s">
        <v>1764</v>
      </c>
      <c r="D505" s="14" t="s">
        <v>108</v>
      </c>
      <c r="E505" s="14" t="s">
        <v>1765</v>
      </c>
      <c r="F505" s="14">
        <v>2023</v>
      </c>
      <c r="G505" s="15" t="s">
        <v>108</v>
      </c>
      <c r="H505" s="15" t="s">
        <v>110</v>
      </c>
      <c r="I505" s="15" t="s">
        <v>111</v>
      </c>
      <c r="J505" s="21">
        <v>0.69</v>
      </c>
      <c r="K505" s="22">
        <f t="shared" si="56"/>
        <v>0</v>
      </c>
      <c r="L505" s="22"/>
      <c r="M505" s="22"/>
      <c r="N505" s="22"/>
      <c r="O505" s="22"/>
      <c r="P505" s="21">
        <v>0.69</v>
      </c>
      <c r="Q505" s="33">
        <f t="shared" si="57"/>
        <v>0</v>
      </c>
      <c r="R505" s="33"/>
      <c r="S505" s="33"/>
      <c r="T505" s="33"/>
      <c r="U505" s="33"/>
      <c r="V505" s="33"/>
      <c r="W505" s="33"/>
      <c r="X505" s="14" t="s">
        <v>49</v>
      </c>
      <c r="Y505" s="21" t="s">
        <v>50</v>
      </c>
      <c r="Z505" s="21" t="s">
        <v>51</v>
      </c>
      <c r="AA505" s="21" t="s">
        <v>51</v>
      </c>
      <c r="AB505" s="21" t="s">
        <v>51</v>
      </c>
      <c r="AC505" s="14">
        <v>33</v>
      </c>
      <c r="AD505" s="14">
        <v>127</v>
      </c>
      <c r="AE505" s="14">
        <v>127</v>
      </c>
      <c r="AF505" s="14" t="s">
        <v>1437</v>
      </c>
      <c r="AG505" s="14" t="s">
        <v>1438</v>
      </c>
      <c r="AH505" s="14"/>
    </row>
    <row r="506" s="1" customFormat="1" ht="36" spans="1:34">
      <c r="A506" s="11"/>
      <c r="B506" s="14" t="s">
        <v>1766</v>
      </c>
      <c r="C506" s="14" t="s">
        <v>1767</v>
      </c>
      <c r="D506" s="14" t="s">
        <v>108</v>
      </c>
      <c r="E506" s="14" t="s">
        <v>1768</v>
      </c>
      <c r="F506" s="14">
        <v>2023</v>
      </c>
      <c r="G506" s="15" t="s">
        <v>108</v>
      </c>
      <c r="H506" s="15" t="s">
        <v>110</v>
      </c>
      <c r="I506" s="15" t="s">
        <v>111</v>
      </c>
      <c r="J506" s="21">
        <v>0.42</v>
      </c>
      <c r="K506" s="22">
        <f t="shared" si="56"/>
        <v>0</v>
      </c>
      <c r="L506" s="22"/>
      <c r="M506" s="22"/>
      <c r="N506" s="22"/>
      <c r="O506" s="22"/>
      <c r="P506" s="21">
        <v>0.42</v>
      </c>
      <c r="Q506" s="33">
        <f t="shared" si="57"/>
        <v>0</v>
      </c>
      <c r="R506" s="33"/>
      <c r="S506" s="33"/>
      <c r="T506" s="33"/>
      <c r="U506" s="33"/>
      <c r="V506" s="33"/>
      <c r="W506" s="33"/>
      <c r="X506" s="14" t="s">
        <v>49</v>
      </c>
      <c r="Y506" s="21" t="s">
        <v>50</v>
      </c>
      <c r="Z506" s="21" t="s">
        <v>51</v>
      </c>
      <c r="AA506" s="21" t="s">
        <v>51</v>
      </c>
      <c r="AB506" s="21" t="s">
        <v>51</v>
      </c>
      <c r="AC506" s="14">
        <v>21</v>
      </c>
      <c r="AD506" s="14">
        <v>89</v>
      </c>
      <c r="AE506" s="14">
        <v>89</v>
      </c>
      <c r="AF506" s="14" t="s">
        <v>1437</v>
      </c>
      <c r="AG506" s="14" t="s">
        <v>1438</v>
      </c>
      <c r="AH506" s="14"/>
    </row>
    <row r="507" s="1" customFormat="1" ht="36" spans="1:34">
      <c r="A507" s="11"/>
      <c r="B507" s="14" t="s">
        <v>1769</v>
      </c>
      <c r="C507" s="14" t="s">
        <v>1770</v>
      </c>
      <c r="D507" s="14" t="s">
        <v>108</v>
      </c>
      <c r="E507" s="14" t="s">
        <v>894</v>
      </c>
      <c r="F507" s="14">
        <v>2023</v>
      </c>
      <c r="G507" s="15" t="s">
        <v>108</v>
      </c>
      <c r="H507" s="15" t="s">
        <v>110</v>
      </c>
      <c r="I507" s="15" t="s">
        <v>111</v>
      </c>
      <c r="J507" s="21">
        <v>25.63</v>
      </c>
      <c r="K507" s="22">
        <f t="shared" si="56"/>
        <v>0</v>
      </c>
      <c r="L507" s="22"/>
      <c r="M507" s="22"/>
      <c r="N507" s="22"/>
      <c r="O507" s="22"/>
      <c r="P507" s="21">
        <v>25.63</v>
      </c>
      <c r="Q507" s="33">
        <f t="shared" si="57"/>
        <v>0</v>
      </c>
      <c r="R507" s="33"/>
      <c r="S507" s="33"/>
      <c r="T507" s="33"/>
      <c r="U507" s="33"/>
      <c r="V507" s="33"/>
      <c r="W507" s="33"/>
      <c r="X507" s="14" t="s">
        <v>49</v>
      </c>
      <c r="Y507" s="21" t="s">
        <v>50</v>
      </c>
      <c r="Z507" s="21" t="s">
        <v>51</v>
      </c>
      <c r="AA507" s="21" t="s">
        <v>51</v>
      </c>
      <c r="AB507" s="21" t="s">
        <v>51</v>
      </c>
      <c r="AC507" s="14">
        <v>62</v>
      </c>
      <c r="AD507" s="14">
        <v>337</v>
      </c>
      <c r="AE507" s="14">
        <v>337</v>
      </c>
      <c r="AF507" s="14" t="s">
        <v>1437</v>
      </c>
      <c r="AG507" s="14" t="s">
        <v>1438</v>
      </c>
      <c r="AH507" s="14"/>
    </row>
    <row r="508" s="1" customFormat="1" ht="36" spans="1:34">
      <c r="A508" s="11"/>
      <c r="B508" s="14" t="s">
        <v>1771</v>
      </c>
      <c r="C508" s="14" t="s">
        <v>1772</v>
      </c>
      <c r="D508" s="14" t="s">
        <v>108</v>
      </c>
      <c r="E508" s="14" t="s">
        <v>1768</v>
      </c>
      <c r="F508" s="14">
        <v>2023</v>
      </c>
      <c r="G508" s="15" t="s">
        <v>108</v>
      </c>
      <c r="H508" s="15" t="s">
        <v>110</v>
      </c>
      <c r="I508" s="15" t="s">
        <v>111</v>
      </c>
      <c r="J508" s="21">
        <v>4.32</v>
      </c>
      <c r="K508" s="22">
        <f t="shared" si="56"/>
        <v>0</v>
      </c>
      <c r="L508" s="22"/>
      <c r="M508" s="22"/>
      <c r="N508" s="22"/>
      <c r="O508" s="22"/>
      <c r="P508" s="21">
        <v>4.32</v>
      </c>
      <c r="Q508" s="33">
        <f t="shared" si="57"/>
        <v>0</v>
      </c>
      <c r="R508" s="33"/>
      <c r="S508" s="33"/>
      <c r="T508" s="33"/>
      <c r="U508" s="33"/>
      <c r="V508" s="33"/>
      <c r="W508" s="33"/>
      <c r="X508" s="14" t="s">
        <v>49</v>
      </c>
      <c r="Y508" s="21" t="s">
        <v>50</v>
      </c>
      <c r="Z508" s="21" t="s">
        <v>51</v>
      </c>
      <c r="AA508" s="21" t="s">
        <v>51</v>
      </c>
      <c r="AB508" s="21" t="s">
        <v>51</v>
      </c>
      <c r="AC508" s="14">
        <v>30</v>
      </c>
      <c r="AD508" s="14">
        <v>155</v>
      </c>
      <c r="AE508" s="14">
        <v>155</v>
      </c>
      <c r="AF508" s="14" t="s">
        <v>1437</v>
      </c>
      <c r="AG508" s="14" t="s">
        <v>1438</v>
      </c>
      <c r="AH508" s="14"/>
    </row>
    <row r="509" s="1" customFormat="1" ht="48" spans="1:34">
      <c r="A509" s="11"/>
      <c r="B509" s="14" t="s">
        <v>1773</v>
      </c>
      <c r="C509" s="14" t="s">
        <v>1774</v>
      </c>
      <c r="D509" s="14" t="s">
        <v>108</v>
      </c>
      <c r="E509" s="14" t="s">
        <v>894</v>
      </c>
      <c r="F509" s="14">
        <v>2023</v>
      </c>
      <c r="G509" s="15" t="s">
        <v>108</v>
      </c>
      <c r="H509" s="15" t="s">
        <v>110</v>
      </c>
      <c r="I509" s="15" t="s">
        <v>111</v>
      </c>
      <c r="J509" s="21">
        <v>20</v>
      </c>
      <c r="K509" s="22">
        <f t="shared" si="56"/>
        <v>0</v>
      </c>
      <c r="L509" s="22"/>
      <c r="M509" s="22"/>
      <c r="N509" s="22"/>
      <c r="O509" s="22"/>
      <c r="P509" s="21">
        <v>20</v>
      </c>
      <c r="Q509" s="33">
        <f t="shared" si="57"/>
        <v>0</v>
      </c>
      <c r="R509" s="33"/>
      <c r="S509" s="33"/>
      <c r="T509" s="33"/>
      <c r="U509" s="33"/>
      <c r="V509" s="33"/>
      <c r="W509" s="33"/>
      <c r="X509" s="14" t="s">
        <v>49</v>
      </c>
      <c r="Y509" s="21" t="s">
        <v>50</v>
      </c>
      <c r="Z509" s="21" t="s">
        <v>51</v>
      </c>
      <c r="AA509" s="21" t="s">
        <v>51</v>
      </c>
      <c r="AB509" s="21" t="s">
        <v>51</v>
      </c>
      <c r="AC509" s="14">
        <v>181</v>
      </c>
      <c r="AD509" s="14">
        <v>964</v>
      </c>
      <c r="AE509" s="14">
        <v>964</v>
      </c>
      <c r="AF509" s="14" t="s">
        <v>1437</v>
      </c>
      <c r="AG509" s="14" t="s">
        <v>1438</v>
      </c>
      <c r="AH509" s="14"/>
    </row>
    <row r="510" s="1" customFormat="1" ht="48" spans="1:34">
      <c r="A510" s="11"/>
      <c r="B510" s="14" t="s">
        <v>1775</v>
      </c>
      <c r="C510" s="14" t="s">
        <v>1776</v>
      </c>
      <c r="D510" s="14" t="s">
        <v>238</v>
      </c>
      <c r="E510" s="14" t="s">
        <v>255</v>
      </c>
      <c r="F510" s="14">
        <v>2023</v>
      </c>
      <c r="G510" s="15" t="s">
        <v>238</v>
      </c>
      <c r="H510" s="15" t="s">
        <v>240</v>
      </c>
      <c r="I510" s="15" t="s">
        <v>241</v>
      </c>
      <c r="J510" s="21">
        <v>18.47</v>
      </c>
      <c r="K510" s="22">
        <f t="shared" si="56"/>
        <v>0</v>
      </c>
      <c r="L510" s="22"/>
      <c r="M510" s="22"/>
      <c r="N510" s="22"/>
      <c r="O510" s="22"/>
      <c r="P510" s="21">
        <v>18.47</v>
      </c>
      <c r="Q510" s="33">
        <f t="shared" si="57"/>
        <v>0</v>
      </c>
      <c r="R510" s="33"/>
      <c r="S510" s="33"/>
      <c r="T510" s="33"/>
      <c r="U510" s="33"/>
      <c r="V510" s="33"/>
      <c r="W510" s="33"/>
      <c r="X510" s="14" t="s">
        <v>49</v>
      </c>
      <c r="Y510" s="21" t="s">
        <v>50</v>
      </c>
      <c r="Z510" s="21" t="s">
        <v>51</v>
      </c>
      <c r="AA510" s="21" t="s">
        <v>51</v>
      </c>
      <c r="AB510" s="21" t="s">
        <v>51</v>
      </c>
      <c r="AC510" s="14">
        <v>35</v>
      </c>
      <c r="AD510" s="14">
        <v>127</v>
      </c>
      <c r="AE510" s="14">
        <v>162</v>
      </c>
      <c r="AF510" s="14" t="s">
        <v>1437</v>
      </c>
      <c r="AG510" s="14" t="s">
        <v>1438</v>
      </c>
      <c r="AH510" s="14"/>
    </row>
    <row r="511" s="1" customFormat="1" ht="48" spans="1:34">
      <c r="A511" s="11"/>
      <c r="B511" s="14" t="s">
        <v>1777</v>
      </c>
      <c r="C511" s="14" t="s">
        <v>1778</v>
      </c>
      <c r="D511" s="14" t="s">
        <v>238</v>
      </c>
      <c r="E511" s="14" t="s">
        <v>255</v>
      </c>
      <c r="F511" s="14">
        <v>2023</v>
      </c>
      <c r="G511" s="15" t="s">
        <v>238</v>
      </c>
      <c r="H511" s="15" t="s">
        <v>240</v>
      </c>
      <c r="I511" s="15" t="s">
        <v>241</v>
      </c>
      <c r="J511" s="21">
        <v>52.96</v>
      </c>
      <c r="K511" s="22">
        <f t="shared" si="56"/>
        <v>0</v>
      </c>
      <c r="L511" s="22"/>
      <c r="M511" s="22"/>
      <c r="N511" s="22"/>
      <c r="O511" s="22"/>
      <c r="P511" s="21">
        <v>52.96</v>
      </c>
      <c r="Q511" s="33">
        <f t="shared" si="57"/>
        <v>0</v>
      </c>
      <c r="R511" s="33"/>
      <c r="S511" s="33"/>
      <c r="T511" s="33"/>
      <c r="U511" s="33"/>
      <c r="V511" s="33"/>
      <c r="W511" s="33"/>
      <c r="X511" s="14" t="s">
        <v>49</v>
      </c>
      <c r="Y511" s="21" t="s">
        <v>50</v>
      </c>
      <c r="Z511" s="21" t="s">
        <v>51</v>
      </c>
      <c r="AA511" s="21" t="s">
        <v>51</v>
      </c>
      <c r="AB511" s="21" t="s">
        <v>51</v>
      </c>
      <c r="AC511" s="14">
        <v>37</v>
      </c>
      <c r="AD511" s="14">
        <v>137</v>
      </c>
      <c r="AE511" s="14">
        <v>166</v>
      </c>
      <c r="AF511" s="14" t="s">
        <v>1437</v>
      </c>
      <c r="AG511" s="14" t="s">
        <v>1438</v>
      </c>
      <c r="AH511" s="14"/>
    </row>
    <row r="512" s="1" customFormat="1" ht="48" spans="1:34">
      <c r="A512" s="11"/>
      <c r="B512" s="14" t="s">
        <v>1779</v>
      </c>
      <c r="C512" s="14" t="s">
        <v>1780</v>
      </c>
      <c r="D512" s="14" t="s">
        <v>238</v>
      </c>
      <c r="E512" s="14" t="s">
        <v>535</v>
      </c>
      <c r="F512" s="14">
        <v>2023</v>
      </c>
      <c r="G512" s="15" t="s">
        <v>238</v>
      </c>
      <c r="H512" s="15" t="s">
        <v>240</v>
      </c>
      <c r="I512" s="15" t="s">
        <v>241</v>
      </c>
      <c r="J512" s="21">
        <v>23.56</v>
      </c>
      <c r="K512" s="22">
        <f t="shared" si="56"/>
        <v>0</v>
      </c>
      <c r="L512" s="22"/>
      <c r="M512" s="22"/>
      <c r="N512" s="22"/>
      <c r="O512" s="22"/>
      <c r="P512" s="21">
        <v>23.56</v>
      </c>
      <c r="Q512" s="33">
        <f t="shared" si="57"/>
        <v>0</v>
      </c>
      <c r="R512" s="33"/>
      <c r="S512" s="33"/>
      <c r="T512" s="33"/>
      <c r="U512" s="33"/>
      <c r="V512" s="33"/>
      <c r="W512" s="33"/>
      <c r="X512" s="14" t="s">
        <v>49</v>
      </c>
      <c r="Y512" s="21" t="s">
        <v>50</v>
      </c>
      <c r="Z512" s="21" t="s">
        <v>51</v>
      </c>
      <c r="AA512" s="21" t="s">
        <v>51</v>
      </c>
      <c r="AB512" s="21" t="s">
        <v>51</v>
      </c>
      <c r="AC512" s="14">
        <v>44</v>
      </c>
      <c r="AD512" s="14">
        <v>178</v>
      </c>
      <c r="AE512" s="14">
        <v>486</v>
      </c>
      <c r="AF512" s="14" t="s">
        <v>1437</v>
      </c>
      <c r="AG512" s="14" t="s">
        <v>1438</v>
      </c>
      <c r="AH512" s="14"/>
    </row>
    <row r="513" s="1" customFormat="1" ht="48" spans="1:34">
      <c r="A513" s="11"/>
      <c r="B513" s="14" t="s">
        <v>1781</v>
      </c>
      <c r="C513" s="14" t="s">
        <v>1782</v>
      </c>
      <c r="D513" s="14" t="s">
        <v>238</v>
      </c>
      <c r="E513" s="14" t="s">
        <v>535</v>
      </c>
      <c r="F513" s="14">
        <v>2023</v>
      </c>
      <c r="G513" s="15" t="s">
        <v>238</v>
      </c>
      <c r="H513" s="15" t="s">
        <v>240</v>
      </c>
      <c r="I513" s="15" t="s">
        <v>241</v>
      </c>
      <c r="J513" s="21">
        <v>16.31</v>
      </c>
      <c r="K513" s="22">
        <f t="shared" si="56"/>
        <v>0</v>
      </c>
      <c r="L513" s="22"/>
      <c r="M513" s="22"/>
      <c r="N513" s="22"/>
      <c r="O513" s="22"/>
      <c r="P513" s="21">
        <v>16.31</v>
      </c>
      <c r="Q513" s="33">
        <f t="shared" si="57"/>
        <v>0</v>
      </c>
      <c r="R513" s="33"/>
      <c r="S513" s="33"/>
      <c r="T513" s="33"/>
      <c r="U513" s="33"/>
      <c r="V513" s="33"/>
      <c r="W513" s="33"/>
      <c r="X513" s="14" t="s">
        <v>49</v>
      </c>
      <c r="Y513" s="21" t="s">
        <v>50</v>
      </c>
      <c r="Z513" s="21" t="s">
        <v>51</v>
      </c>
      <c r="AA513" s="21" t="s">
        <v>51</v>
      </c>
      <c r="AB513" s="21" t="s">
        <v>51</v>
      </c>
      <c r="AC513" s="14">
        <v>65</v>
      </c>
      <c r="AD513" s="14">
        <v>302</v>
      </c>
      <c r="AE513" s="14">
        <v>352</v>
      </c>
      <c r="AF513" s="14" t="s">
        <v>1437</v>
      </c>
      <c r="AG513" s="14" t="s">
        <v>1438</v>
      </c>
      <c r="AH513" s="14"/>
    </row>
    <row r="514" s="1" customFormat="1" ht="48" spans="1:34">
      <c r="A514" s="11"/>
      <c r="B514" s="14" t="s">
        <v>1783</v>
      </c>
      <c r="C514" s="14" t="s">
        <v>1784</v>
      </c>
      <c r="D514" s="14" t="s">
        <v>238</v>
      </c>
      <c r="E514" s="14" t="s">
        <v>246</v>
      </c>
      <c r="F514" s="14">
        <v>2023</v>
      </c>
      <c r="G514" s="15" t="s">
        <v>238</v>
      </c>
      <c r="H514" s="15" t="s">
        <v>240</v>
      </c>
      <c r="I514" s="15" t="s">
        <v>241</v>
      </c>
      <c r="J514" s="21">
        <v>59.09</v>
      </c>
      <c r="K514" s="22">
        <f t="shared" si="56"/>
        <v>0</v>
      </c>
      <c r="L514" s="22"/>
      <c r="M514" s="22"/>
      <c r="N514" s="22"/>
      <c r="O514" s="22"/>
      <c r="P514" s="21">
        <v>59.09</v>
      </c>
      <c r="Q514" s="33">
        <f t="shared" si="57"/>
        <v>0</v>
      </c>
      <c r="R514" s="33"/>
      <c r="S514" s="33"/>
      <c r="T514" s="33"/>
      <c r="U514" s="33"/>
      <c r="V514" s="33"/>
      <c r="W514" s="33"/>
      <c r="X514" s="14" t="s">
        <v>49</v>
      </c>
      <c r="Y514" s="21" t="s">
        <v>50</v>
      </c>
      <c r="Z514" s="21" t="s">
        <v>51</v>
      </c>
      <c r="AA514" s="21" t="s">
        <v>51</v>
      </c>
      <c r="AB514" s="21" t="s">
        <v>51</v>
      </c>
      <c r="AC514" s="14">
        <v>24</v>
      </c>
      <c r="AD514" s="14">
        <v>91</v>
      </c>
      <c r="AE514" s="14">
        <v>138</v>
      </c>
      <c r="AF514" s="14" t="s">
        <v>1437</v>
      </c>
      <c r="AG514" s="14" t="s">
        <v>1438</v>
      </c>
      <c r="AH514" s="14"/>
    </row>
    <row r="515" s="1" customFormat="1" ht="48" spans="1:34">
      <c r="A515" s="11"/>
      <c r="B515" s="14" t="s">
        <v>1785</v>
      </c>
      <c r="C515" s="14" t="s">
        <v>1786</v>
      </c>
      <c r="D515" s="14" t="s">
        <v>238</v>
      </c>
      <c r="E515" s="14" t="s">
        <v>251</v>
      </c>
      <c r="F515" s="14">
        <v>2023</v>
      </c>
      <c r="G515" s="15" t="s">
        <v>238</v>
      </c>
      <c r="H515" s="15" t="s">
        <v>240</v>
      </c>
      <c r="I515" s="15" t="s">
        <v>241</v>
      </c>
      <c r="J515" s="21">
        <v>17.95</v>
      </c>
      <c r="K515" s="22">
        <f t="shared" si="56"/>
        <v>0</v>
      </c>
      <c r="L515" s="22"/>
      <c r="M515" s="22"/>
      <c r="N515" s="22"/>
      <c r="O515" s="22"/>
      <c r="P515" s="21">
        <v>17.95</v>
      </c>
      <c r="Q515" s="33">
        <f t="shared" si="57"/>
        <v>0</v>
      </c>
      <c r="R515" s="33"/>
      <c r="S515" s="33"/>
      <c r="T515" s="33"/>
      <c r="U515" s="33"/>
      <c r="V515" s="33"/>
      <c r="W515" s="33"/>
      <c r="X515" s="14" t="s">
        <v>49</v>
      </c>
      <c r="Y515" s="21" t="s">
        <v>50</v>
      </c>
      <c r="Z515" s="21" t="s">
        <v>51</v>
      </c>
      <c r="AA515" s="21" t="s">
        <v>51</v>
      </c>
      <c r="AB515" s="21" t="s">
        <v>51</v>
      </c>
      <c r="AC515" s="14">
        <v>26</v>
      </c>
      <c r="AD515" s="14">
        <v>78</v>
      </c>
      <c r="AE515" s="14">
        <v>120</v>
      </c>
      <c r="AF515" s="14" t="s">
        <v>1437</v>
      </c>
      <c r="AG515" s="14" t="s">
        <v>1438</v>
      </c>
      <c r="AH515" s="14"/>
    </row>
    <row r="516" s="1" customFormat="1" ht="48" spans="1:34">
      <c r="A516" s="11"/>
      <c r="B516" s="14" t="s">
        <v>1787</v>
      </c>
      <c r="C516" s="14" t="s">
        <v>1788</v>
      </c>
      <c r="D516" s="14" t="s">
        <v>238</v>
      </c>
      <c r="E516" s="14" t="s">
        <v>535</v>
      </c>
      <c r="F516" s="14">
        <v>2023</v>
      </c>
      <c r="G516" s="15" t="s">
        <v>238</v>
      </c>
      <c r="H516" s="15" t="s">
        <v>240</v>
      </c>
      <c r="I516" s="15" t="s">
        <v>241</v>
      </c>
      <c r="J516" s="21">
        <v>23.91</v>
      </c>
      <c r="K516" s="22">
        <f t="shared" si="56"/>
        <v>0</v>
      </c>
      <c r="L516" s="22"/>
      <c r="M516" s="22"/>
      <c r="N516" s="22"/>
      <c r="O516" s="22"/>
      <c r="P516" s="21">
        <v>23.91</v>
      </c>
      <c r="Q516" s="33">
        <f t="shared" si="57"/>
        <v>0</v>
      </c>
      <c r="R516" s="33"/>
      <c r="S516" s="33"/>
      <c r="T516" s="33"/>
      <c r="U516" s="33"/>
      <c r="V516" s="33"/>
      <c r="W516" s="33"/>
      <c r="X516" s="14" t="s">
        <v>49</v>
      </c>
      <c r="Y516" s="21" t="s">
        <v>50</v>
      </c>
      <c r="Z516" s="21" t="s">
        <v>51</v>
      </c>
      <c r="AA516" s="21" t="s">
        <v>51</v>
      </c>
      <c r="AB516" s="21" t="s">
        <v>51</v>
      </c>
      <c r="AC516" s="14">
        <v>81</v>
      </c>
      <c r="AD516" s="14">
        <v>325</v>
      </c>
      <c r="AE516" s="14">
        <v>588</v>
      </c>
      <c r="AF516" s="14" t="s">
        <v>1437</v>
      </c>
      <c r="AG516" s="14" t="s">
        <v>1438</v>
      </c>
      <c r="AH516" s="14"/>
    </row>
    <row r="517" s="1" customFormat="1" ht="48" spans="1:34">
      <c r="A517" s="11"/>
      <c r="B517" s="14" t="s">
        <v>1789</v>
      </c>
      <c r="C517" s="14" t="s">
        <v>1790</v>
      </c>
      <c r="D517" s="14" t="s">
        <v>238</v>
      </c>
      <c r="E517" s="14" t="s">
        <v>239</v>
      </c>
      <c r="F517" s="14">
        <v>2023</v>
      </c>
      <c r="G517" s="15" t="s">
        <v>238</v>
      </c>
      <c r="H517" s="15" t="s">
        <v>240</v>
      </c>
      <c r="I517" s="15" t="s">
        <v>241</v>
      </c>
      <c r="J517" s="21">
        <v>20.85</v>
      </c>
      <c r="K517" s="22">
        <f t="shared" si="56"/>
        <v>0</v>
      </c>
      <c r="L517" s="22"/>
      <c r="M517" s="22"/>
      <c r="N517" s="22"/>
      <c r="O517" s="22"/>
      <c r="P517" s="21">
        <v>20.85</v>
      </c>
      <c r="Q517" s="33">
        <f t="shared" si="57"/>
        <v>0</v>
      </c>
      <c r="R517" s="33"/>
      <c r="S517" s="33"/>
      <c r="T517" s="33"/>
      <c r="U517" s="33"/>
      <c r="V517" s="33"/>
      <c r="W517" s="33"/>
      <c r="X517" s="14" t="s">
        <v>49</v>
      </c>
      <c r="Y517" s="21" t="s">
        <v>50</v>
      </c>
      <c r="Z517" s="21" t="s">
        <v>51</v>
      </c>
      <c r="AA517" s="21" t="s">
        <v>51</v>
      </c>
      <c r="AB517" s="21" t="s">
        <v>51</v>
      </c>
      <c r="AC517" s="14">
        <v>268</v>
      </c>
      <c r="AD517" s="14">
        <v>1002</v>
      </c>
      <c r="AE517" s="14">
        <v>1659</v>
      </c>
      <c r="AF517" s="14" t="s">
        <v>1437</v>
      </c>
      <c r="AG517" s="14" t="s">
        <v>1438</v>
      </c>
      <c r="AH517" s="14"/>
    </row>
    <row r="518" s="1" customFormat="1" ht="48" spans="1:34">
      <c r="A518" s="11"/>
      <c r="B518" s="14" t="s">
        <v>1791</v>
      </c>
      <c r="C518" s="14" t="s">
        <v>1792</v>
      </c>
      <c r="D518" s="14" t="s">
        <v>238</v>
      </c>
      <c r="E518" s="14" t="s">
        <v>239</v>
      </c>
      <c r="F518" s="14">
        <v>2023</v>
      </c>
      <c r="G518" s="15" t="s">
        <v>238</v>
      </c>
      <c r="H518" s="15" t="s">
        <v>240</v>
      </c>
      <c r="I518" s="15" t="s">
        <v>241</v>
      </c>
      <c r="J518" s="21">
        <v>13.73</v>
      </c>
      <c r="K518" s="22">
        <f t="shared" si="56"/>
        <v>0</v>
      </c>
      <c r="L518" s="22"/>
      <c r="M518" s="22"/>
      <c r="N518" s="22"/>
      <c r="O518" s="22"/>
      <c r="P518" s="21">
        <v>13.73</v>
      </c>
      <c r="Q518" s="33">
        <f t="shared" si="57"/>
        <v>0</v>
      </c>
      <c r="R518" s="33"/>
      <c r="S518" s="33"/>
      <c r="T518" s="33"/>
      <c r="U518" s="33"/>
      <c r="V518" s="33"/>
      <c r="W518" s="33"/>
      <c r="X518" s="14" t="s">
        <v>49</v>
      </c>
      <c r="Y518" s="21" t="s">
        <v>50</v>
      </c>
      <c r="Z518" s="21" t="s">
        <v>51</v>
      </c>
      <c r="AA518" s="21" t="s">
        <v>51</v>
      </c>
      <c r="AB518" s="21" t="s">
        <v>51</v>
      </c>
      <c r="AC518" s="14">
        <v>35</v>
      </c>
      <c r="AD518" s="14">
        <v>128</v>
      </c>
      <c r="AE518" s="14">
        <v>200</v>
      </c>
      <c r="AF518" s="14" t="s">
        <v>1437</v>
      </c>
      <c r="AG518" s="14" t="s">
        <v>1438</v>
      </c>
      <c r="AH518" s="14"/>
    </row>
    <row r="519" s="1" customFormat="1" ht="48" spans="1:34">
      <c r="A519" s="11"/>
      <c r="B519" s="14" t="s">
        <v>1793</v>
      </c>
      <c r="C519" s="14" t="s">
        <v>1794</v>
      </c>
      <c r="D519" s="14" t="s">
        <v>238</v>
      </c>
      <c r="E519" s="14" t="s">
        <v>246</v>
      </c>
      <c r="F519" s="14">
        <v>2023</v>
      </c>
      <c r="G519" s="15" t="s">
        <v>238</v>
      </c>
      <c r="H519" s="15" t="s">
        <v>240</v>
      </c>
      <c r="I519" s="15" t="s">
        <v>241</v>
      </c>
      <c r="J519" s="21">
        <v>24.38</v>
      </c>
      <c r="K519" s="22">
        <f t="shared" si="56"/>
        <v>0</v>
      </c>
      <c r="L519" s="22"/>
      <c r="M519" s="22"/>
      <c r="N519" s="22"/>
      <c r="O519" s="22"/>
      <c r="P519" s="21">
        <v>24.38</v>
      </c>
      <c r="Q519" s="33">
        <f t="shared" si="57"/>
        <v>0</v>
      </c>
      <c r="R519" s="33"/>
      <c r="S519" s="33"/>
      <c r="T519" s="33"/>
      <c r="U519" s="33"/>
      <c r="V519" s="33"/>
      <c r="W519" s="33"/>
      <c r="X519" s="14" t="s">
        <v>49</v>
      </c>
      <c r="Y519" s="21" t="s">
        <v>50</v>
      </c>
      <c r="Z519" s="21" t="s">
        <v>51</v>
      </c>
      <c r="AA519" s="21" t="s">
        <v>51</v>
      </c>
      <c r="AB519" s="21" t="s">
        <v>51</v>
      </c>
      <c r="AC519" s="14">
        <v>46</v>
      </c>
      <c r="AD519" s="14">
        <v>222</v>
      </c>
      <c r="AE519" s="14">
        <v>342</v>
      </c>
      <c r="AF519" s="14" t="s">
        <v>1437</v>
      </c>
      <c r="AG519" s="14" t="s">
        <v>1438</v>
      </c>
      <c r="AH519" s="14"/>
    </row>
    <row r="520" s="1" customFormat="1" ht="48" spans="1:34">
      <c r="A520" s="11"/>
      <c r="B520" s="14" t="s">
        <v>1795</v>
      </c>
      <c r="C520" s="14" t="s">
        <v>1796</v>
      </c>
      <c r="D520" s="14" t="s">
        <v>238</v>
      </c>
      <c r="E520" s="14" t="s">
        <v>251</v>
      </c>
      <c r="F520" s="14">
        <v>2023</v>
      </c>
      <c r="G520" s="15" t="s">
        <v>238</v>
      </c>
      <c r="H520" s="15" t="s">
        <v>240</v>
      </c>
      <c r="I520" s="15" t="s">
        <v>241</v>
      </c>
      <c r="J520" s="21">
        <v>21.4</v>
      </c>
      <c r="K520" s="22">
        <f t="shared" si="56"/>
        <v>0</v>
      </c>
      <c r="L520" s="22"/>
      <c r="M520" s="22"/>
      <c r="N520" s="22"/>
      <c r="O520" s="22"/>
      <c r="P520" s="21">
        <v>21.4</v>
      </c>
      <c r="Q520" s="33">
        <f t="shared" si="57"/>
        <v>0</v>
      </c>
      <c r="R520" s="33"/>
      <c r="S520" s="33"/>
      <c r="T520" s="33"/>
      <c r="U520" s="33"/>
      <c r="V520" s="33"/>
      <c r="W520" s="33"/>
      <c r="X520" s="14" t="s">
        <v>49</v>
      </c>
      <c r="Y520" s="21" t="s">
        <v>50</v>
      </c>
      <c r="Z520" s="21" t="s">
        <v>51</v>
      </c>
      <c r="AA520" s="21" t="s">
        <v>51</v>
      </c>
      <c r="AB520" s="21" t="s">
        <v>51</v>
      </c>
      <c r="AC520" s="14">
        <v>42</v>
      </c>
      <c r="AD520" s="14">
        <v>128</v>
      </c>
      <c r="AE520" s="14">
        <v>221</v>
      </c>
      <c r="AF520" s="14" t="s">
        <v>1437</v>
      </c>
      <c r="AG520" s="14" t="s">
        <v>1438</v>
      </c>
      <c r="AH520" s="14"/>
    </row>
    <row r="521" s="1" customFormat="1" ht="48" spans="1:34">
      <c r="A521" s="11"/>
      <c r="B521" s="14" t="s">
        <v>1797</v>
      </c>
      <c r="C521" s="14" t="s">
        <v>1798</v>
      </c>
      <c r="D521" s="14" t="s">
        <v>297</v>
      </c>
      <c r="E521" s="14" t="s">
        <v>388</v>
      </c>
      <c r="F521" s="14">
        <v>2023</v>
      </c>
      <c r="G521" s="15" t="s">
        <v>297</v>
      </c>
      <c r="H521" s="15" t="s">
        <v>299</v>
      </c>
      <c r="I521" s="15" t="s">
        <v>300</v>
      </c>
      <c r="J521" s="21">
        <v>84.77</v>
      </c>
      <c r="K521" s="22">
        <f t="shared" si="56"/>
        <v>0</v>
      </c>
      <c r="L521" s="22"/>
      <c r="M521" s="22"/>
      <c r="N521" s="22"/>
      <c r="O521" s="22"/>
      <c r="P521" s="21">
        <v>84.77</v>
      </c>
      <c r="Q521" s="33">
        <f t="shared" si="57"/>
        <v>0</v>
      </c>
      <c r="R521" s="33"/>
      <c r="S521" s="33"/>
      <c r="T521" s="33"/>
      <c r="U521" s="33"/>
      <c r="V521" s="33"/>
      <c r="W521" s="33"/>
      <c r="X521" s="14" t="s">
        <v>49</v>
      </c>
      <c r="Y521" s="21" t="s">
        <v>50</v>
      </c>
      <c r="Z521" s="21" t="s">
        <v>51</v>
      </c>
      <c r="AA521" s="21" t="s">
        <v>51</v>
      </c>
      <c r="AB521" s="21" t="s">
        <v>51</v>
      </c>
      <c r="AC521" s="14">
        <v>37</v>
      </c>
      <c r="AD521" s="14">
        <v>164</v>
      </c>
      <c r="AE521" s="14">
        <v>198</v>
      </c>
      <c r="AF521" s="14" t="s">
        <v>1437</v>
      </c>
      <c r="AG521" s="14" t="s">
        <v>1438</v>
      </c>
      <c r="AH521" s="14"/>
    </row>
    <row r="522" s="1" customFormat="1" ht="48" spans="1:34">
      <c r="A522" s="11"/>
      <c r="B522" s="14" t="s">
        <v>1799</v>
      </c>
      <c r="C522" s="14" t="s">
        <v>1800</v>
      </c>
      <c r="D522" s="14" t="s">
        <v>297</v>
      </c>
      <c r="E522" s="14" t="s">
        <v>388</v>
      </c>
      <c r="F522" s="14">
        <v>2023</v>
      </c>
      <c r="G522" s="15" t="s">
        <v>297</v>
      </c>
      <c r="H522" s="15" t="s">
        <v>299</v>
      </c>
      <c r="I522" s="15" t="s">
        <v>300</v>
      </c>
      <c r="J522" s="21">
        <v>26.54</v>
      </c>
      <c r="K522" s="22">
        <f t="shared" si="56"/>
        <v>0</v>
      </c>
      <c r="L522" s="22"/>
      <c r="M522" s="22"/>
      <c r="N522" s="22"/>
      <c r="O522" s="22"/>
      <c r="P522" s="21">
        <v>26.54</v>
      </c>
      <c r="Q522" s="33">
        <f t="shared" si="57"/>
        <v>0</v>
      </c>
      <c r="R522" s="33"/>
      <c r="S522" s="33"/>
      <c r="T522" s="33"/>
      <c r="U522" s="33"/>
      <c r="V522" s="33"/>
      <c r="W522" s="33"/>
      <c r="X522" s="14" t="s">
        <v>49</v>
      </c>
      <c r="Y522" s="21" t="s">
        <v>50</v>
      </c>
      <c r="Z522" s="21" t="s">
        <v>51</v>
      </c>
      <c r="AA522" s="21" t="s">
        <v>51</v>
      </c>
      <c r="AB522" s="21" t="s">
        <v>51</v>
      </c>
      <c r="AC522" s="14">
        <v>37</v>
      </c>
      <c r="AD522" s="14">
        <v>164</v>
      </c>
      <c r="AE522" s="14">
        <v>198</v>
      </c>
      <c r="AF522" s="14" t="s">
        <v>1437</v>
      </c>
      <c r="AG522" s="14" t="s">
        <v>1438</v>
      </c>
      <c r="AH522" s="14"/>
    </row>
    <row r="523" s="1" customFormat="1" ht="48" spans="1:34">
      <c r="A523" s="11"/>
      <c r="B523" s="14" t="s">
        <v>1801</v>
      </c>
      <c r="C523" s="14" t="s">
        <v>1802</v>
      </c>
      <c r="D523" s="14" t="s">
        <v>297</v>
      </c>
      <c r="E523" s="14" t="s">
        <v>388</v>
      </c>
      <c r="F523" s="14">
        <v>2023</v>
      </c>
      <c r="G523" s="15" t="s">
        <v>297</v>
      </c>
      <c r="H523" s="15" t="s">
        <v>299</v>
      </c>
      <c r="I523" s="15" t="s">
        <v>300</v>
      </c>
      <c r="J523" s="21">
        <v>14.74</v>
      </c>
      <c r="K523" s="22">
        <f t="shared" si="56"/>
        <v>0</v>
      </c>
      <c r="L523" s="22"/>
      <c r="M523" s="22"/>
      <c r="N523" s="22"/>
      <c r="O523" s="22"/>
      <c r="P523" s="21">
        <v>14.74</v>
      </c>
      <c r="Q523" s="33">
        <f t="shared" si="57"/>
        <v>0</v>
      </c>
      <c r="R523" s="33"/>
      <c r="S523" s="33"/>
      <c r="T523" s="33"/>
      <c r="U523" s="33"/>
      <c r="V523" s="33"/>
      <c r="W523" s="33"/>
      <c r="X523" s="14" t="s">
        <v>49</v>
      </c>
      <c r="Y523" s="21" t="s">
        <v>50</v>
      </c>
      <c r="Z523" s="21" t="s">
        <v>51</v>
      </c>
      <c r="AA523" s="21" t="s">
        <v>51</v>
      </c>
      <c r="AB523" s="21" t="s">
        <v>51</v>
      </c>
      <c r="AC523" s="14">
        <v>48</v>
      </c>
      <c r="AD523" s="14">
        <v>193</v>
      </c>
      <c r="AE523" s="14">
        <v>217</v>
      </c>
      <c r="AF523" s="14" t="s">
        <v>1437</v>
      </c>
      <c r="AG523" s="14" t="s">
        <v>1438</v>
      </c>
      <c r="AH523" s="14"/>
    </row>
    <row r="524" s="1" customFormat="1" ht="48" spans="1:34">
      <c r="A524" s="11"/>
      <c r="B524" s="14" t="s">
        <v>1803</v>
      </c>
      <c r="C524" s="14" t="s">
        <v>1804</v>
      </c>
      <c r="D524" s="14" t="s">
        <v>297</v>
      </c>
      <c r="E524" s="14" t="s">
        <v>388</v>
      </c>
      <c r="F524" s="14">
        <v>2023</v>
      </c>
      <c r="G524" s="15" t="s">
        <v>297</v>
      </c>
      <c r="H524" s="15" t="s">
        <v>299</v>
      </c>
      <c r="I524" s="15" t="s">
        <v>300</v>
      </c>
      <c r="J524" s="21">
        <v>4.42</v>
      </c>
      <c r="K524" s="22">
        <f t="shared" si="56"/>
        <v>0</v>
      </c>
      <c r="L524" s="22"/>
      <c r="M524" s="22"/>
      <c r="N524" s="22"/>
      <c r="O524" s="22"/>
      <c r="P524" s="21">
        <v>4.42</v>
      </c>
      <c r="Q524" s="33">
        <f t="shared" si="57"/>
        <v>0</v>
      </c>
      <c r="R524" s="33"/>
      <c r="S524" s="33"/>
      <c r="T524" s="33"/>
      <c r="U524" s="33"/>
      <c r="V524" s="33"/>
      <c r="W524" s="33"/>
      <c r="X524" s="14" t="s">
        <v>49</v>
      </c>
      <c r="Y524" s="21" t="s">
        <v>50</v>
      </c>
      <c r="Z524" s="21" t="s">
        <v>51</v>
      </c>
      <c r="AA524" s="21" t="s">
        <v>51</v>
      </c>
      <c r="AB524" s="21" t="s">
        <v>51</v>
      </c>
      <c r="AC524" s="14">
        <v>57</v>
      </c>
      <c r="AD524" s="14">
        <v>213</v>
      </c>
      <c r="AE524" s="14">
        <v>243</v>
      </c>
      <c r="AF524" s="14" t="s">
        <v>1437</v>
      </c>
      <c r="AG524" s="14" t="s">
        <v>1438</v>
      </c>
      <c r="AH524" s="14"/>
    </row>
    <row r="525" s="1" customFormat="1" ht="48" spans="1:34">
      <c r="A525" s="11"/>
      <c r="B525" s="14" t="s">
        <v>1805</v>
      </c>
      <c r="C525" s="14" t="s">
        <v>1806</v>
      </c>
      <c r="D525" s="14" t="s">
        <v>297</v>
      </c>
      <c r="E525" s="14" t="s">
        <v>1061</v>
      </c>
      <c r="F525" s="14">
        <v>2023</v>
      </c>
      <c r="G525" s="15" t="s">
        <v>297</v>
      </c>
      <c r="H525" s="15" t="s">
        <v>299</v>
      </c>
      <c r="I525" s="15" t="s">
        <v>300</v>
      </c>
      <c r="J525" s="21">
        <v>11.43</v>
      </c>
      <c r="K525" s="22">
        <f t="shared" si="56"/>
        <v>0</v>
      </c>
      <c r="L525" s="22"/>
      <c r="M525" s="22"/>
      <c r="N525" s="22"/>
      <c r="O525" s="22"/>
      <c r="P525" s="21">
        <v>11.43</v>
      </c>
      <c r="Q525" s="33">
        <f t="shared" si="57"/>
        <v>0</v>
      </c>
      <c r="R525" s="33"/>
      <c r="S525" s="33"/>
      <c r="T525" s="33"/>
      <c r="U525" s="33"/>
      <c r="V525" s="33"/>
      <c r="W525" s="33"/>
      <c r="X525" s="14" t="s">
        <v>49</v>
      </c>
      <c r="Y525" s="21" t="s">
        <v>50</v>
      </c>
      <c r="Z525" s="21" t="s">
        <v>51</v>
      </c>
      <c r="AA525" s="21" t="s">
        <v>51</v>
      </c>
      <c r="AB525" s="21" t="s">
        <v>51</v>
      </c>
      <c r="AC525" s="14">
        <v>51</v>
      </c>
      <c r="AD525" s="14">
        <v>178</v>
      </c>
      <c r="AE525" s="14">
        <v>192</v>
      </c>
      <c r="AF525" s="14" t="s">
        <v>1437</v>
      </c>
      <c r="AG525" s="14" t="s">
        <v>1438</v>
      </c>
      <c r="AH525" s="14"/>
    </row>
    <row r="526" s="1" customFormat="1" ht="48" spans="1:34">
      <c r="A526" s="11"/>
      <c r="B526" s="14" t="s">
        <v>1807</v>
      </c>
      <c r="C526" s="14" t="s">
        <v>1808</v>
      </c>
      <c r="D526" s="14" t="s">
        <v>297</v>
      </c>
      <c r="E526" s="14" t="s">
        <v>542</v>
      </c>
      <c r="F526" s="14">
        <v>2023</v>
      </c>
      <c r="G526" s="15" t="s">
        <v>297</v>
      </c>
      <c r="H526" s="15" t="s">
        <v>299</v>
      </c>
      <c r="I526" s="15" t="s">
        <v>300</v>
      </c>
      <c r="J526" s="21">
        <v>25.8</v>
      </c>
      <c r="K526" s="22">
        <f t="shared" ref="K526:K567" si="58">L526+M526+N526+O526</f>
        <v>0</v>
      </c>
      <c r="L526" s="22"/>
      <c r="M526" s="22"/>
      <c r="N526" s="22"/>
      <c r="O526" s="22"/>
      <c r="P526" s="21">
        <v>25.8</v>
      </c>
      <c r="Q526" s="33">
        <f t="shared" ref="Q526:Q567" si="59">J526-L526-M526-N526-O526-P526</f>
        <v>0</v>
      </c>
      <c r="R526" s="33"/>
      <c r="S526" s="33"/>
      <c r="T526" s="33"/>
      <c r="U526" s="33"/>
      <c r="V526" s="33"/>
      <c r="W526" s="33"/>
      <c r="X526" s="14" t="s">
        <v>49</v>
      </c>
      <c r="Y526" s="21" t="s">
        <v>50</v>
      </c>
      <c r="Z526" s="21" t="s">
        <v>51</v>
      </c>
      <c r="AA526" s="21" t="s">
        <v>51</v>
      </c>
      <c r="AB526" s="21" t="s">
        <v>51</v>
      </c>
      <c r="AC526" s="14">
        <v>45</v>
      </c>
      <c r="AD526" s="14">
        <v>158</v>
      </c>
      <c r="AE526" s="14">
        <v>186</v>
      </c>
      <c r="AF526" s="14" t="s">
        <v>1437</v>
      </c>
      <c r="AG526" s="14" t="s">
        <v>1438</v>
      </c>
      <c r="AH526" s="14"/>
    </row>
    <row r="527" s="1" customFormat="1" ht="48" spans="1:34">
      <c r="A527" s="11"/>
      <c r="B527" s="14" t="s">
        <v>1809</v>
      </c>
      <c r="C527" s="14" t="s">
        <v>1810</v>
      </c>
      <c r="D527" s="14" t="s">
        <v>297</v>
      </c>
      <c r="E527" s="14" t="s">
        <v>542</v>
      </c>
      <c r="F527" s="14">
        <v>2023</v>
      </c>
      <c r="G527" s="15" t="s">
        <v>297</v>
      </c>
      <c r="H527" s="15" t="s">
        <v>299</v>
      </c>
      <c r="I527" s="15" t="s">
        <v>300</v>
      </c>
      <c r="J527" s="21">
        <v>36.86</v>
      </c>
      <c r="K527" s="22">
        <f t="shared" si="58"/>
        <v>0</v>
      </c>
      <c r="L527" s="22"/>
      <c r="M527" s="22"/>
      <c r="N527" s="22"/>
      <c r="O527" s="22"/>
      <c r="P527" s="21">
        <v>36.86</v>
      </c>
      <c r="Q527" s="33">
        <f t="shared" si="59"/>
        <v>0</v>
      </c>
      <c r="R527" s="33"/>
      <c r="S527" s="33"/>
      <c r="T527" s="33"/>
      <c r="U527" s="33"/>
      <c r="V527" s="33"/>
      <c r="W527" s="33"/>
      <c r="X527" s="14" t="s">
        <v>49</v>
      </c>
      <c r="Y527" s="21" t="s">
        <v>50</v>
      </c>
      <c r="Z527" s="21" t="s">
        <v>51</v>
      </c>
      <c r="AA527" s="21" t="s">
        <v>51</v>
      </c>
      <c r="AB527" s="21" t="s">
        <v>51</v>
      </c>
      <c r="AC527" s="14">
        <v>52</v>
      </c>
      <c r="AD527" s="14">
        <v>187</v>
      </c>
      <c r="AE527" s="14">
        <v>203</v>
      </c>
      <c r="AF527" s="14" t="s">
        <v>1437</v>
      </c>
      <c r="AG527" s="14" t="s">
        <v>1438</v>
      </c>
      <c r="AH527" s="14"/>
    </row>
    <row r="528" s="1" customFormat="1" ht="48" spans="1:34">
      <c r="A528" s="11"/>
      <c r="B528" s="14" t="s">
        <v>1811</v>
      </c>
      <c r="C528" s="14" t="s">
        <v>1812</v>
      </c>
      <c r="D528" s="14" t="s">
        <v>297</v>
      </c>
      <c r="E528" s="14" t="s">
        <v>1645</v>
      </c>
      <c r="F528" s="14">
        <v>2023</v>
      </c>
      <c r="G528" s="15" t="s">
        <v>297</v>
      </c>
      <c r="H528" s="15" t="s">
        <v>299</v>
      </c>
      <c r="I528" s="15" t="s">
        <v>300</v>
      </c>
      <c r="J528" s="21">
        <v>12.16</v>
      </c>
      <c r="K528" s="22">
        <f t="shared" si="58"/>
        <v>0</v>
      </c>
      <c r="L528" s="22"/>
      <c r="M528" s="22"/>
      <c r="N528" s="22"/>
      <c r="O528" s="22"/>
      <c r="P528" s="21">
        <v>12.16</v>
      </c>
      <c r="Q528" s="33">
        <f t="shared" si="59"/>
        <v>0</v>
      </c>
      <c r="R528" s="33"/>
      <c r="S528" s="33"/>
      <c r="T528" s="33"/>
      <c r="U528" s="33"/>
      <c r="V528" s="33"/>
      <c r="W528" s="33"/>
      <c r="X528" s="14" t="s">
        <v>49</v>
      </c>
      <c r="Y528" s="21" t="s">
        <v>50</v>
      </c>
      <c r="Z528" s="21" t="s">
        <v>51</v>
      </c>
      <c r="AA528" s="21" t="s">
        <v>51</v>
      </c>
      <c r="AB528" s="21" t="s">
        <v>51</v>
      </c>
      <c r="AC528" s="14">
        <v>48</v>
      </c>
      <c r="AD528" s="14">
        <v>172</v>
      </c>
      <c r="AE528" s="14">
        <v>195</v>
      </c>
      <c r="AF528" s="14" t="s">
        <v>1437</v>
      </c>
      <c r="AG528" s="14" t="s">
        <v>1438</v>
      </c>
      <c r="AH528" s="14"/>
    </row>
    <row r="529" s="1" customFormat="1" ht="48" spans="1:34">
      <c r="A529" s="11"/>
      <c r="B529" s="14" t="s">
        <v>1813</v>
      </c>
      <c r="C529" s="14" t="s">
        <v>1814</v>
      </c>
      <c r="D529" s="14" t="s">
        <v>297</v>
      </c>
      <c r="E529" s="14" t="s">
        <v>1645</v>
      </c>
      <c r="F529" s="14">
        <v>2023</v>
      </c>
      <c r="G529" s="15" t="s">
        <v>297</v>
      </c>
      <c r="H529" s="15" t="s">
        <v>299</v>
      </c>
      <c r="I529" s="15" t="s">
        <v>300</v>
      </c>
      <c r="J529" s="21">
        <v>44.23</v>
      </c>
      <c r="K529" s="22">
        <f t="shared" si="58"/>
        <v>0</v>
      </c>
      <c r="L529" s="22"/>
      <c r="M529" s="22"/>
      <c r="N529" s="22"/>
      <c r="O529" s="22"/>
      <c r="P529" s="21">
        <v>44.23</v>
      </c>
      <c r="Q529" s="33">
        <f t="shared" si="59"/>
        <v>0</v>
      </c>
      <c r="R529" s="33"/>
      <c r="S529" s="33"/>
      <c r="T529" s="33"/>
      <c r="U529" s="33"/>
      <c r="V529" s="33"/>
      <c r="W529" s="33"/>
      <c r="X529" s="14" t="s">
        <v>49</v>
      </c>
      <c r="Y529" s="21" t="s">
        <v>50</v>
      </c>
      <c r="Z529" s="21" t="s">
        <v>51</v>
      </c>
      <c r="AA529" s="21" t="s">
        <v>51</v>
      </c>
      <c r="AB529" s="21" t="s">
        <v>51</v>
      </c>
      <c r="AC529" s="14">
        <v>43</v>
      </c>
      <c r="AD529" s="14">
        <v>155</v>
      </c>
      <c r="AE529" s="14">
        <v>172</v>
      </c>
      <c r="AF529" s="14" t="s">
        <v>1437</v>
      </c>
      <c r="AG529" s="14" t="s">
        <v>1438</v>
      </c>
      <c r="AH529" s="14"/>
    </row>
    <row r="530" s="1" customFormat="1" ht="48" spans="1:34">
      <c r="A530" s="11"/>
      <c r="B530" s="14" t="s">
        <v>1815</v>
      </c>
      <c r="C530" s="14" t="s">
        <v>1816</v>
      </c>
      <c r="D530" s="14" t="s">
        <v>297</v>
      </c>
      <c r="E530" s="14" t="s">
        <v>1645</v>
      </c>
      <c r="F530" s="14">
        <v>2023</v>
      </c>
      <c r="G530" s="15" t="s">
        <v>297</v>
      </c>
      <c r="H530" s="15" t="s">
        <v>299</v>
      </c>
      <c r="I530" s="15" t="s">
        <v>300</v>
      </c>
      <c r="J530" s="21">
        <v>6.63</v>
      </c>
      <c r="K530" s="22">
        <f t="shared" si="58"/>
        <v>0</v>
      </c>
      <c r="L530" s="22"/>
      <c r="M530" s="22"/>
      <c r="N530" s="22"/>
      <c r="O530" s="22"/>
      <c r="P530" s="21">
        <v>6.63</v>
      </c>
      <c r="Q530" s="33">
        <f t="shared" si="59"/>
        <v>0</v>
      </c>
      <c r="R530" s="33"/>
      <c r="S530" s="33"/>
      <c r="T530" s="33"/>
      <c r="U530" s="33"/>
      <c r="V530" s="33"/>
      <c r="W530" s="33"/>
      <c r="X530" s="14" t="s">
        <v>49</v>
      </c>
      <c r="Y530" s="21" t="s">
        <v>50</v>
      </c>
      <c r="Z530" s="21" t="s">
        <v>51</v>
      </c>
      <c r="AA530" s="21" t="s">
        <v>51</v>
      </c>
      <c r="AB530" s="21" t="s">
        <v>51</v>
      </c>
      <c r="AC530" s="14">
        <v>52</v>
      </c>
      <c r="AD530" s="14">
        <v>175</v>
      </c>
      <c r="AE530" s="14">
        <v>191</v>
      </c>
      <c r="AF530" s="14" t="s">
        <v>1437</v>
      </c>
      <c r="AG530" s="14" t="s">
        <v>1438</v>
      </c>
      <c r="AH530" s="14"/>
    </row>
    <row r="531" s="1" customFormat="1" ht="36" spans="1:34">
      <c r="A531" s="11"/>
      <c r="B531" s="14" t="s">
        <v>1817</v>
      </c>
      <c r="C531" s="14" t="s">
        <v>1818</v>
      </c>
      <c r="D531" s="14" t="s">
        <v>297</v>
      </c>
      <c r="E531" s="14" t="s">
        <v>1072</v>
      </c>
      <c r="F531" s="14">
        <v>2023</v>
      </c>
      <c r="G531" s="15" t="s">
        <v>297</v>
      </c>
      <c r="H531" s="15" t="s">
        <v>299</v>
      </c>
      <c r="I531" s="15" t="s">
        <v>300</v>
      </c>
      <c r="J531" s="21">
        <v>4.42</v>
      </c>
      <c r="K531" s="22">
        <f t="shared" si="58"/>
        <v>0</v>
      </c>
      <c r="L531" s="22"/>
      <c r="M531" s="22"/>
      <c r="N531" s="22"/>
      <c r="O531" s="22"/>
      <c r="P531" s="21">
        <v>4.42</v>
      </c>
      <c r="Q531" s="33">
        <f t="shared" si="59"/>
        <v>0</v>
      </c>
      <c r="R531" s="33"/>
      <c r="S531" s="33"/>
      <c r="T531" s="33"/>
      <c r="U531" s="33"/>
      <c r="V531" s="33"/>
      <c r="W531" s="33"/>
      <c r="X531" s="14" t="s">
        <v>49</v>
      </c>
      <c r="Y531" s="16" t="s">
        <v>51</v>
      </c>
      <c r="Z531" s="21" t="s">
        <v>51</v>
      </c>
      <c r="AA531" s="21" t="s">
        <v>51</v>
      </c>
      <c r="AB531" s="21" t="s">
        <v>51</v>
      </c>
      <c r="AC531" s="14">
        <v>54</v>
      </c>
      <c r="AD531" s="14">
        <v>189</v>
      </c>
      <c r="AE531" s="14">
        <v>204</v>
      </c>
      <c r="AF531" s="14" t="s">
        <v>1437</v>
      </c>
      <c r="AG531" s="14" t="s">
        <v>1438</v>
      </c>
      <c r="AH531" s="14"/>
    </row>
    <row r="532" s="1" customFormat="1" ht="48" spans="1:34">
      <c r="A532" s="11"/>
      <c r="B532" s="14" t="s">
        <v>1819</v>
      </c>
      <c r="C532" s="14" t="s">
        <v>1804</v>
      </c>
      <c r="D532" s="14" t="s">
        <v>297</v>
      </c>
      <c r="E532" s="14" t="s">
        <v>1820</v>
      </c>
      <c r="F532" s="14">
        <v>2023</v>
      </c>
      <c r="G532" s="15" t="s">
        <v>297</v>
      </c>
      <c r="H532" s="15" t="s">
        <v>299</v>
      </c>
      <c r="I532" s="15" t="s">
        <v>300</v>
      </c>
      <c r="J532" s="21">
        <v>4.42</v>
      </c>
      <c r="K532" s="22">
        <f t="shared" si="58"/>
        <v>0</v>
      </c>
      <c r="L532" s="22"/>
      <c r="M532" s="22"/>
      <c r="N532" s="22"/>
      <c r="O532" s="22"/>
      <c r="P532" s="21">
        <v>4.42</v>
      </c>
      <c r="Q532" s="33">
        <f t="shared" si="59"/>
        <v>0</v>
      </c>
      <c r="R532" s="33"/>
      <c r="S532" s="33"/>
      <c r="T532" s="33"/>
      <c r="U532" s="33"/>
      <c r="V532" s="33"/>
      <c r="W532" s="33"/>
      <c r="X532" s="14" t="s">
        <v>49</v>
      </c>
      <c r="Y532" s="21" t="s">
        <v>50</v>
      </c>
      <c r="Z532" s="21" t="s">
        <v>51</v>
      </c>
      <c r="AA532" s="21" t="s">
        <v>51</v>
      </c>
      <c r="AB532" s="21" t="s">
        <v>51</v>
      </c>
      <c r="AC532" s="14">
        <v>47</v>
      </c>
      <c r="AD532" s="14">
        <v>165</v>
      </c>
      <c r="AE532" s="14">
        <v>182</v>
      </c>
      <c r="AF532" s="14" t="s">
        <v>1437</v>
      </c>
      <c r="AG532" s="14" t="s">
        <v>1438</v>
      </c>
      <c r="AH532" s="14"/>
    </row>
    <row r="533" s="1" customFormat="1" ht="48" spans="1:34">
      <c r="A533" s="11"/>
      <c r="B533" s="14" t="s">
        <v>1821</v>
      </c>
      <c r="C533" s="14" t="s">
        <v>1822</v>
      </c>
      <c r="D533" s="14" t="s">
        <v>297</v>
      </c>
      <c r="E533" s="14" t="s">
        <v>1820</v>
      </c>
      <c r="F533" s="14">
        <v>2023</v>
      </c>
      <c r="G533" s="15" t="s">
        <v>297</v>
      </c>
      <c r="H533" s="15" t="s">
        <v>299</v>
      </c>
      <c r="I533" s="15" t="s">
        <v>300</v>
      </c>
      <c r="J533" s="21">
        <v>2.65</v>
      </c>
      <c r="K533" s="22">
        <f t="shared" si="58"/>
        <v>0</v>
      </c>
      <c r="L533" s="22"/>
      <c r="M533" s="22"/>
      <c r="N533" s="22"/>
      <c r="O533" s="22"/>
      <c r="P533" s="21">
        <v>2.65</v>
      </c>
      <c r="Q533" s="33">
        <f t="shared" si="59"/>
        <v>0</v>
      </c>
      <c r="R533" s="33"/>
      <c r="S533" s="33"/>
      <c r="T533" s="33"/>
      <c r="U533" s="33"/>
      <c r="V533" s="33"/>
      <c r="W533" s="33"/>
      <c r="X533" s="14" t="s">
        <v>49</v>
      </c>
      <c r="Y533" s="21" t="s">
        <v>50</v>
      </c>
      <c r="Z533" s="21" t="s">
        <v>51</v>
      </c>
      <c r="AA533" s="21" t="s">
        <v>51</v>
      </c>
      <c r="AB533" s="21" t="s">
        <v>51</v>
      </c>
      <c r="AC533" s="14">
        <v>44</v>
      </c>
      <c r="AD533" s="14">
        <v>158</v>
      </c>
      <c r="AE533" s="14">
        <v>178</v>
      </c>
      <c r="AF533" s="14" t="s">
        <v>1437</v>
      </c>
      <c r="AG533" s="14" t="s">
        <v>1438</v>
      </c>
      <c r="AH533" s="14"/>
    </row>
    <row r="534" s="1" customFormat="1" ht="48" spans="1:34">
      <c r="A534" s="11"/>
      <c r="B534" s="14" t="s">
        <v>1823</v>
      </c>
      <c r="C534" s="14" t="s">
        <v>1824</v>
      </c>
      <c r="D534" s="14" t="s">
        <v>297</v>
      </c>
      <c r="E534" s="14" t="s">
        <v>1820</v>
      </c>
      <c r="F534" s="14">
        <v>2023</v>
      </c>
      <c r="G534" s="15" t="s">
        <v>297</v>
      </c>
      <c r="H534" s="15" t="s">
        <v>299</v>
      </c>
      <c r="I534" s="15" t="s">
        <v>300</v>
      </c>
      <c r="J534" s="21">
        <v>9.58</v>
      </c>
      <c r="K534" s="22">
        <f t="shared" si="58"/>
        <v>0</v>
      </c>
      <c r="L534" s="22"/>
      <c r="M534" s="22"/>
      <c r="N534" s="22"/>
      <c r="O534" s="22"/>
      <c r="P534" s="21">
        <v>9.58</v>
      </c>
      <c r="Q534" s="33">
        <f t="shared" si="59"/>
        <v>0</v>
      </c>
      <c r="R534" s="33"/>
      <c r="S534" s="33"/>
      <c r="T534" s="33"/>
      <c r="U534" s="33"/>
      <c r="V534" s="33"/>
      <c r="W534" s="33"/>
      <c r="X534" s="14" t="s">
        <v>49</v>
      </c>
      <c r="Y534" s="21" t="s">
        <v>50</v>
      </c>
      <c r="Z534" s="21" t="s">
        <v>51</v>
      </c>
      <c r="AA534" s="21" t="s">
        <v>51</v>
      </c>
      <c r="AB534" s="21" t="s">
        <v>51</v>
      </c>
      <c r="AC534" s="14">
        <v>51</v>
      </c>
      <c r="AD534" s="14">
        <v>178</v>
      </c>
      <c r="AE534" s="14">
        <v>189</v>
      </c>
      <c r="AF534" s="14" t="s">
        <v>1437</v>
      </c>
      <c r="AG534" s="14" t="s">
        <v>1438</v>
      </c>
      <c r="AH534" s="14"/>
    </row>
    <row r="535" s="1" customFormat="1" ht="48" spans="1:34">
      <c r="A535" s="11"/>
      <c r="B535" s="14" t="s">
        <v>1825</v>
      </c>
      <c r="C535" s="14" t="s">
        <v>1826</v>
      </c>
      <c r="D535" s="14" t="s">
        <v>297</v>
      </c>
      <c r="E535" s="14" t="s">
        <v>1645</v>
      </c>
      <c r="F535" s="14">
        <v>2023</v>
      </c>
      <c r="G535" s="15" t="s">
        <v>297</v>
      </c>
      <c r="H535" s="15" t="s">
        <v>299</v>
      </c>
      <c r="I535" s="15" t="s">
        <v>300</v>
      </c>
      <c r="J535" s="21">
        <v>15.48</v>
      </c>
      <c r="K535" s="22">
        <f t="shared" si="58"/>
        <v>0</v>
      </c>
      <c r="L535" s="22"/>
      <c r="M535" s="22"/>
      <c r="N535" s="22"/>
      <c r="O535" s="22"/>
      <c r="P535" s="21">
        <v>15.48</v>
      </c>
      <c r="Q535" s="33">
        <f t="shared" si="59"/>
        <v>0</v>
      </c>
      <c r="R535" s="33"/>
      <c r="S535" s="33"/>
      <c r="T535" s="33"/>
      <c r="U535" s="33"/>
      <c r="V535" s="33"/>
      <c r="W535" s="33"/>
      <c r="X535" s="14" t="s">
        <v>49</v>
      </c>
      <c r="Y535" s="21" t="s">
        <v>50</v>
      </c>
      <c r="Z535" s="21" t="s">
        <v>51</v>
      </c>
      <c r="AA535" s="21" t="s">
        <v>51</v>
      </c>
      <c r="AB535" s="21" t="s">
        <v>51</v>
      </c>
      <c r="AC535" s="14">
        <v>55</v>
      </c>
      <c r="AD535" s="14">
        <v>193</v>
      </c>
      <c r="AE535" s="14">
        <v>207</v>
      </c>
      <c r="AF535" s="14" t="s">
        <v>1437</v>
      </c>
      <c r="AG535" s="14" t="s">
        <v>1438</v>
      </c>
      <c r="AH535" s="14"/>
    </row>
    <row r="536" s="1" customFormat="1" ht="48" spans="1:34">
      <c r="A536" s="11"/>
      <c r="B536" s="14" t="s">
        <v>1827</v>
      </c>
      <c r="C536" s="14" t="s">
        <v>1828</v>
      </c>
      <c r="D536" s="14" t="s">
        <v>297</v>
      </c>
      <c r="E536" s="14" t="s">
        <v>298</v>
      </c>
      <c r="F536" s="14">
        <v>2023</v>
      </c>
      <c r="G536" s="15" t="s">
        <v>297</v>
      </c>
      <c r="H536" s="15" t="s">
        <v>299</v>
      </c>
      <c r="I536" s="15" t="s">
        <v>300</v>
      </c>
      <c r="J536" s="21">
        <v>5.16</v>
      </c>
      <c r="K536" s="22">
        <f t="shared" si="58"/>
        <v>0</v>
      </c>
      <c r="L536" s="22"/>
      <c r="M536" s="22"/>
      <c r="N536" s="22"/>
      <c r="O536" s="22"/>
      <c r="P536" s="21">
        <v>5.16</v>
      </c>
      <c r="Q536" s="33">
        <f t="shared" si="59"/>
        <v>0</v>
      </c>
      <c r="R536" s="33"/>
      <c r="S536" s="33"/>
      <c r="T536" s="33"/>
      <c r="U536" s="33"/>
      <c r="V536" s="33"/>
      <c r="W536" s="33"/>
      <c r="X536" s="14" t="s">
        <v>49</v>
      </c>
      <c r="Y536" s="21" t="s">
        <v>50</v>
      </c>
      <c r="Z536" s="21" t="s">
        <v>51</v>
      </c>
      <c r="AA536" s="21" t="s">
        <v>51</v>
      </c>
      <c r="AB536" s="21" t="s">
        <v>51</v>
      </c>
      <c r="AC536" s="14">
        <v>52</v>
      </c>
      <c r="AD536" s="14">
        <v>182</v>
      </c>
      <c r="AE536" s="14">
        <v>196</v>
      </c>
      <c r="AF536" s="14" t="s">
        <v>1437</v>
      </c>
      <c r="AG536" s="14" t="s">
        <v>1438</v>
      </c>
      <c r="AH536" s="14"/>
    </row>
    <row r="537" s="1" customFormat="1" ht="48" spans="1:34">
      <c r="A537" s="11"/>
      <c r="B537" s="14" t="s">
        <v>1829</v>
      </c>
      <c r="C537" s="14" t="s">
        <v>1830</v>
      </c>
      <c r="D537" s="14" t="s">
        <v>297</v>
      </c>
      <c r="E537" s="14" t="s">
        <v>298</v>
      </c>
      <c r="F537" s="14">
        <v>2023</v>
      </c>
      <c r="G537" s="15" t="s">
        <v>297</v>
      </c>
      <c r="H537" s="15" t="s">
        <v>299</v>
      </c>
      <c r="I537" s="15" t="s">
        <v>300</v>
      </c>
      <c r="J537" s="21">
        <v>7</v>
      </c>
      <c r="K537" s="22">
        <f t="shared" si="58"/>
        <v>0</v>
      </c>
      <c r="L537" s="22"/>
      <c r="M537" s="22"/>
      <c r="N537" s="22"/>
      <c r="O537" s="22"/>
      <c r="P537" s="21">
        <v>7</v>
      </c>
      <c r="Q537" s="33">
        <f t="shared" si="59"/>
        <v>0</v>
      </c>
      <c r="R537" s="33"/>
      <c r="S537" s="33"/>
      <c r="T537" s="33"/>
      <c r="U537" s="33"/>
      <c r="V537" s="33"/>
      <c r="W537" s="33"/>
      <c r="X537" s="14" t="s">
        <v>49</v>
      </c>
      <c r="Y537" s="21" t="s">
        <v>50</v>
      </c>
      <c r="Z537" s="21" t="s">
        <v>51</v>
      </c>
      <c r="AA537" s="21" t="s">
        <v>51</v>
      </c>
      <c r="AB537" s="21" t="s">
        <v>51</v>
      </c>
      <c r="AC537" s="14">
        <v>57</v>
      </c>
      <c r="AD537" s="14">
        <v>199</v>
      </c>
      <c r="AE537" s="14">
        <v>210</v>
      </c>
      <c r="AF537" s="14" t="s">
        <v>1437</v>
      </c>
      <c r="AG537" s="14" t="s">
        <v>1438</v>
      </c>
      <c r="AH537" s="14"/>
    </row>
    <row r="538" s="1" customFormat="1" ht="48" spans="1:34">
      <c r="A538" s="11"/>
      <c r="B538" s="14" t="s">
        <v>1831</v>
      </c>
      <c r="C538" s="14" t="s">
        <v>1832</v>
      </c>
      <c r="D538" s="14" t="s">
        <v>90</v>
      </c>
      <c r="E538" s="14" t="s">
        <v>97</v>
      </c>
      <c r="F538" s="14">
        <v>2023</v>
      </c>
      <c r="G538" s="15" t="s">
        <v>90</v>
      </c>
      <c r="H538" s="15" t="s">
        <v>92</v>
      </c>
      <c r="I538" s="15" t="s">
        <v>93</v>
      </c>
      <c r="J538" s="21">
        <v>22.2</v>
      </c>
      <c r="K538" s="22">
        <f t="shared" si="58"/>
        <v>0</v>
      </c>
      <c r="L538" s="22"/>
      <c r="M538" s="22"/>
      <c r="N538" s="22"/>
      <c r="O538" s="22"/>
      <c r="P538" s="21">
        <v>22.2</v>
      </c>
      <c r="Q538" s="33">
        <f t="shared" si="59"/>
        <v>0</v>
      </c>
      <c r="R538" s="33"/>
      <c r="S538" s="33"/>
      <c r="T538" s="33"/>
      <c r="U538" s="33"/>
      <c r="V538" s="33"/>
      <c r="W538" s="33"/>
      <c r="X538" s="14" t="s">
        <v>49</v>
      </c>
      <c r="Y538" s="21" t="s">
        <v>51</v>
      </c>
      <c r="Z538" s="21" t="s">
        <v>51</v>
      </c>
      <c r="AA538" s="21" t="s">
        <v>51</v>
      </c>
      <c r="AB538" s="21" t="s">
        <v>51</v>
      </c>
      <c r="AC538" s="14">
        <v>19</v>
      </c>
      <c r="AD538" s="14">
        <v>45</v>
      </c>
      <c r="AE538" s="14">
        <v>268</v>
      </c>
      <c r="AF538" s="14" t="s">
        <v>1437</v>
      </c>
      <c r="AG538" s="14" t="s">
        <v>1438</v>
      </c>
      <c r="AH538" s="14"/>
    </row>
    <row r="539" s="1" customFormat="1" ht="48" spans="1:34">
      <c r="A539" s="11"/>
      <c r="B539" s="14" t="s">
        <v>1833</v>
      </c>
      <c r="C539" s="14" t="s">
        <v>1834</v>
      </c>
      <c r="D539" s="14" t="s">
        <v>90</v>
      </c>
      <c r="E539" s="14" t="s">
        <v>1129</v>
      </c>
      <c r="F539" s="14">
        <v>2023</v>
      </c>
      <c r="G539" s="15" t="s">
        <v>90</v>
      </c>
      <c r="H539" s="15" t="s">
        <v>92</v>
      </c>
      <c r="I539" s="15" t="s">
        <v>93</v>
      </c>
      <c r="J539" s="21">
        <v>12.17</v>
      </c>
      <c r="K539" s="22">
        <f t="shared" si="58"/>
        <v>0</v>
      </c>
      <c r="L539" s="22"/>
      <c r="M539" s="22"/>
      <c r="N539" s="22"/>
      <c r="O539" s="22"/>
      <c r="P539" s="21">
        <v>12.17</v>
      </c>
      <c r="Q539" s="33">
        <f t="shared" si="59"/>
        <v>0</v>
      </c>
      <c r="R539" s="33"/>
      <c r="S539" s="33"/>
      <c r="T539" s="33"/>
      <c r="U539" s="33"/>
      <c r="V539" s="33"/>
      <c r="W539" s="33"/>
      <c r="X539" s="14" t="s">
        <v>49</v>
      </c>
      <c r="Y539" s="14" t="s">
        <v>50</v>
      </c>
      <c r="Z539" s="21" t="s">
        <v>51</v>
      </c>
      <c r="AA539" s="21" t="s">
        <v>51</v>
      </c>
      <c r="AB539" s="21" t="s">
        <v>51</v>
      </c>
      <c r="AC539" s="14">
        <v>189</v>
      </c>
      <c r="AD539" s="14">
        <v>412</v>
      </c>
      <c r="AE539" s="14">
        <v>604</v>
      </c>
      <c r="AF539" s="14" t="s">
        <v>1437</v>
      </c>
      <c r="AG539" s="14" t="s">
        <v>1438</v>
      </c>
      <c r="AH539" s="14"/>
    </row>
    <row r="540" s="1" customFormat="1" ht="48" spans="1:34">
      <c r="A540" s="11"/>
      <c r="B540" s="14" t="s">
        <v>1835</v>
      </c>
      <c r="C540" s="14" t="s">
        <v>1836</v>
      </c>
      <c r="D540" s="14" t="s">
        <v>90</v>
      </c>
      <c r="E540" s="14" t="s">
        <v>1117</v>
      </c>
      <c r="F540" s="14">
        <v>2023</v>
      </c>
      <c r="G540" s="15" t="s">
        <v>90</v>
      </c>
      <c r="H540" s="15" t="s">
        <v>92</v>
      </c>
      <c r="I540" s="15" t="s">
        <v>93</v>
      </c>
      <c r="J540" s="21">
        <v>46.07</v>
      </c>
      <c r="K540" s="22">
        <f t="shared" si="58"/>
        <v>0</v>
      </c>
      <c r="L540" s="22"/>
      <c r="M540" s="22"/>
      <c r="N540" s="22"/>
      <c r="O540" s="22"/>
      <c r="P540" s="21">
        <v>46.07</v>
      </c>
      <c r="Q540" s="33">
        <f t="shared" si="59"/>
        <v>0</v>
      </c>
      <c r="R540" s="33"/>
      <c r="S540" s="33"/>
      <c r="T540" s="33"/>
      <c r="U540" s="33"/>
      <c r="V540" s="33"/>
      <c r="W540" s="33"/>
      <c r="X540" s="14" t="s">
        <v>49</v>
      </c>
      <c r="Y540" s="21" t="s">
        <v>51</v>
      </c>
      <c r="Z540" s="21" t="s">
        <v>51</v>
      </c>
      <c r="AA540" s="21" t="s">
        <v>51</v>
      </c>
      <c r="AB540" s="21" t="s">
        <v>51</v>
      </c>
      <c r="AC540" s="14">
        <v>164</v>
      </c>
      <c r="AD540" s="14">
        <v>384</v>
      </c>
      <c r="AE540" s="14">
        <v>578</v>
      </c>
      <c r="AF540" s="14" t="s">
        <v>1437</v>
      </c>
      <c r="AG540" s="14" t="s">
        <v>1438</v>
      </c>
      <c r="AH540" s="14"/>
    </row>
    <row r="541" s="1" customFormat="1" ht="48" spans="1:34">
      <c r="A541" s="11"/>
      <c r="B541" s="14" t="s">
        <v>1837</v>
      </c>
      <c r="C541" s="14" t="s">
        <v>1838</v>
      </c>
      <c r="D541" s="14" t="s">
        <v>90</v>
      </c>
      <c r="E541" s="14" t="s">
        <v>1125</v>
      </c>
      <c r="F541" s="14">
        <v>2023</v>
      </c>
      <c r="G541" s="15" t="s">
        <v>90</v>
      </c>
      <c r="H541" s="15" t="s">
        <v>92</v>
      </c>
      <c r="I541" s="15" t="s">
        <v>93</v>
      </c>
      <c r="J541" s="21">
        <v>36.61</v>
      </c>
      <c r="K541" s="22">
        <f t="shared" si="58"/>
        <v>0</v>
      </c>
      <c r="L541" s="22"/>
      <c r="M541" s="22"/>
      <c r="N541" s="22"/>
      <c r="O541" s="22"/>
      <c r="P541" s="21">
        <v>36.61</v>
      </c>
      <c r="Q541" s="33">
        <f t="shared" si="59"/>
        <v>0</v>
      </c>
      <c r="R541" s="33"/>
      <c r="S541" s="33"/>
      <c r="T541" s="33"/>
      <c r="U541" s="33"/>
      <c r="V541" s="33"/>
      <c r="W541" s="33"/>
      <c r="X541" s="14" t="s">
        <v>49</v>
      </c>
      <c r="Y541" s="21" t="s">
        <v>51</v>
      </c>
      <c r="Z541" s="21" t="s">
        <v>51</v>
      </c>
      <c r="AA541" s="21" t="s">
        <v>51</v>
      </c>
      <c r="AB541" s="21" t="s">
        <v>51</v>
      </c>
      <c r="AC541" s="14">
        <v>287</v>
      </c>
      <c r="AD541" s="14">
        <v>664</v>
      </c>
      <c r="AE541" s="14">
        <v>926</v>
      </c>
      <c r="AF541" s="14" t="s">
        <v>1437</v>
      </c>
      <c r="AG541" s="14" t="s">
        <v>1438</v>
      </c>
      <c r="AH541" s="14"/>
    </row>
    <row r="542" s="1" customFormat="1" ht="48" spans="1:34">
      <c r="A542" s="11"/>
      <c r="B542" s="14" t="s">
        <v>1839</v>
      </c>
      <c r="C542" s="14" t="s">
        <v>1840</v>
      </c>
      <c r="D542" s="14" t="s">
        <v>90</v>
      </c>
      <c r="E542" s="14" t="s">
        <v>1133</v>
      </c>
      <c r="F542" s="14">
        <v>2023</v>
      </c>
      <c r="G542" s="15" t="s">
        <v>90</v>
      </c>
      <c r="H542" s="15" t="s">
        <v>92</v>
      </c>
      <c r="I542" s="15" t="s">
        <v>93</v>
      </c>
      <c r="J542" s="21">
        <v>5.71</v>
      </c>
      <c r="K542" s="22">
        <f t="shared" si="58"/>
        <v>0</v>
      </c>
      <c r="L542" s="22"/>
      <c r="M542" s="22"/>
      <c r="N542" s="22"/>
      <c r="O542" s="22"/>
      <c r="P542" s="21">
        <v>5.71</v>
      </c>
      <c r="Q542" s="33">
        <f t="shared" si="59"/>
        <v>0</v>
      </c>
      <c r="R542" s="33"/>
      <c r="S542" s="33"/>
      <c r="T542" s="33"/>
      <c r="U542" s="33"/>
      <c r="V542" s="33"/>
      <c r="W542" s="33"/>
      <c r="X542" s="14" t="s">
        <v>49</v>
      </c>
      <c r="Y542" s="14" t="s">
        <v>50</v>
      </c>
      <c r="Z542" s="21" t="s">
        <v>51</v>
      </c>
      <c r="AA542" s="21" t="s">
        <v>51</v>
      </c>
      <c r="AB542" s="21" t="s">
        <v>51</v>
      </c>
      <c r="AC542" s="14">
        <v>58</v>
      </c>
      <c r="AD542" s="14">
        <v>162</v>
      </c>
      <c r="AE542" s="14">
        <v>862</v>
      </c>
      <c r="AF542" s="14" t="s">
        <v>1437</v>
      </c>
      <c r="AG542" s="14" t="s">
        <v>1438</v>
      </c>
      <c r="AH542" s="14"/>
    </row>
    <row r="543" s="1" customFormat="1" ht="48" spans="1:34">
      <c r="A543" s="11"/>
      <c r="B543" s="14" t="s">
        <v>1841</v>
      </c>
      <c r="C543" s="14" t="s">
        <v>1842</v>
      </c>
      <c r="D543" s="14" t="s">
        <v>90</v>
      </c>
      <c r="E543" s="14" t="s">
        <v>1101</v>
      </c>
      <c r="F543" s="14">
        <v>2023</v>
      </c>
      <c r="G543" s="15" t="s">
        <v>90</v>
      </c>
      <c r="H543" s="15" t="s">
        <v>92</v>
      </c>
      <c r="I543" s="15" t="s">
        <v>93</v>
      </c>
      <c r="J543" s="21">
        <v>7.86</v>
      </c>
      <c r="K543" s="22">
        <f t="shared" si="58"/>
        <v>0</v>
      </c>
      <c r="L543" s="22"/>
      <c r="M543" s="22"/>
      <c r="N543" s="22"/>
      <c r="O543" s="22"/>
      <c r="P543" s="21">
        <v>7.86</v>
      </c>
      <c r="Q543" s="33">
        <f t="shared" si="59"/>
        <v>0</v>
      </c>
      <c r="R543" s="33"/>
      <c r="S543" s="33"/>
      <c r="T543" s="33"/>
      <c r="U543" s="33"/>
      <c r="V543" s="33"/>
      <c r="W543" s="33"/>
      <c r="X543" s="14" t="s">
        <v>49</v>
      </c>
      <c r="Y543" s="14" t="s">
        <v>50</v>
      </c>
      <c r="Z543" s="21" t="s">
        <v>51</v>
      </c>
      <c r="AA543" s="21" t="s">
        <v>51</v>
      </c>
      <c r="AB543" s="21" t="s">
        <v>51</v>
      </c>
      <c r="AC543" s="14">
        <v>360</v>
      </c>
      <c r="AD543" s="14">
        <v>928</v>
      </c>
      <c r="AE543" s="14">
        <v>1963</v>
      </c>
      <c r="AF543" s="14" t="s">
        <v>1437</v>
      </c>
      <c r="AG543" s="14" t="s">
        <v>1438</v>
      </c>
      <c r="AH543" s="14"/>
    </row>
    <row r="544" s="1" customFormat="1" ht="48" spans="1:34">
      <c r="A544" s="11"/>
      <c r="B544" s="14" t="s">
        <v>1843</v>
      </c>
      <c r="C544" s="14" t="s">
        <v>1844</v>
      </c>
      <c r="D544" s="14" t="s">
        <v>90</v>
      </c>
      <c r="E544" s="14" t="s">
        <v>348</v>
      </c>
      <c r="F544" s="14">
        <v>2023</v>
      </c>
      <c r="G544" s="15" t="s">
        <v>90</v>
      </c>
      <c r="H544" s="15" t="s">
        <v>92</v>
      </c>
      <c r="I544" s="15" t="s">
        <v>93</v>
      </c>
      <c r="J544" s="21">
        <v>8.79</v>
      </c>
      <c r="K544" s="22">
        <f t="shared" si="58"/>
        <v>0</v>
      </c>
      <c r="L544" s="22"/>
      <c r="M544" s="22"/>
      <c r="N544" s="22"/>
      <c r="O544" s="22"/>
      <c r="P544" s="21">
        <v>8.79</v>
      </c>
      <c r="Q544" s="33">
        <f t="shared" si="59"/>
        <v>0</v>
      </c>
      <c r="R544" s="33"/>
      <c r="S544" s="33"/>
      <c r="T544" s="33"/>
      <c r="U544" s="33"/>
      <c r="V544" s="33"/>
      <c r="W544" s="33"/>
      <c r="X544" s="14" t="s">
        <v>49</v>
      </c>
      <c r="Y544" s="21" t="s">
        <v>51</v>
      </c>
      <c r="Z544" s="21" t="s">
        <v>51</v>
      </c>
      <c r="AA544" s="21" t="s">
        <v>51</v>
      </c>
      <c r="AB544" s="21" t="s">
        <v>51</v>
      </c>
      <c r="AC544" s="14">
        <v>15</v>
      </c>
      <c r="AD544" s="14">
        <v>41</v>
      </c>
      <c r="AE544" s="14">
        <v>262</v>
      </c>
      <c r="AF544" s="14" t="s">
        <v>1437</v>
      </c>
      <c r="AG544" s="14" t="s">
        <v>1438</v>
      </c>
      <c r="AH544" s="14"/>
    </row>
    <row r="545" s="1" customFormat="1" ht="48" spans="1:34">
      <c r="A545" s="11"/>
      <c r="B545" s="14" t="s">
        <v>1845</v>
      </c>
      <c r="C545" s="14" t="s">
        <v>1846</v>
      </c>
      <c r="D545" s="14" t="s">
        <v>202</v>
      </c>
      <c r="E545" s="14" t="s">
        <v>210</v>
      </c>
      <c r="F545" s="14">
        <v>2023</v>
      </c>
      <c r="G545" s="15" t="s">
        <v>202</v>
      </c>
      <c r="H545" s="15" t="s">
        <v>204</v>
      </c>
      <c r="I545" s="15" t="s">
        <v>205</v>
      </c>
      <c r="J545" s="21">
        <v>53.98</v>
      </c>
      <c r="K545" s="22">
        <f t="shared" si="58"/>
        <v>0</v>
      </c>
      <c r="L545" s="22"/>
      <c r="M545" s="22"/>
      <c r="N545" s="22"/>
      <c r="O545" s="22"/>
      <c r="P545" s="21">
        <v>53.98</v>
      </c>
      <c r="Q545" s="33">
        <f t="shared" si="59"/>
        <v>0</v>
      </c>
      <c r="R545" s="33"/>
      <c r="S545" s="33"/>
      <c r="T545" s="33"/>
      <c r="U545" s="33"/>
      <c r="V545" s="33"/>
      <c r="W545" s="33"/>
      <c r="X545" s="14" t="s">
        <v>49</v>
      </c>
      <c r="Y545" s="21" t="s">
        <v>50</v>
      </c>
      <c r="Z545" s="21" t="s">
        <v>51</v>
      </c>
      <c r="AA545" s="21" t="s">
        <v>51</v>
      </c>
      <c r="AB545" s="21" t="s">
        <v>51</v>
      </c>
      <c r="AC545" s="14">
        <v>16</v>
      </c>
      <c r="AD545" s="14">
        <v>45</v>
      </c>
      <c r="AE545" s="14">
        <v>198</v>
      </c>
      <c r="AF545" s="14" t="s">
        <v>1437</v>
      </c>
      <c r="AG545" s="14" t="s">
        <v>1438</v>
      </c>
      <c r="AH545" s="14"/>
    </row>
    <row r="546" s="1" customFormat="1" ht="48" spans="1:34">
      <c r="A546" s="11"/>
      <c r="B546" s="14" t="s">
        <v>1847</v>
      </c>
      <c r="C546" s="14" t="s">
        <v>1848</v>
      </c>
      <c r="D546" s="14" t="s">
        <v>202</v>
      </c>
      <c r="E546" s="14" t="s">
        <v>203</v>
      </c>
      <c r="F546" s="14">
        <v>2023</v>
      </c>
      <c r="G546" s="15" t="s">
        <v>202</v>
      </c>
      <c r="H546" s="15" t="s">
        <v>204</v>
      </c>
      <c r="I546" s="15" t="s">
        <v>205</v>
      </c>
      <c r="J546" s="21">
        <v>62.1</v>
      </c>
      <c r="K546" s="22">
        <f t="shared" si="58"/>
        <v>0</v>
      </c>
      <c r="L546" s="22"/>
      <c r="M546" s="22"/>
      <c r="N546" s="22"/>
      <c r="O546" s="22"/>
      <c r="P546" s="21">
        <v>62.1</v>
      </c>
      <c r="Q546" s="33">
        <f t="shared" si="59"/>
        <v>0</v>
      </c>
      <c r="R546" s="33"/>
      <c r="S546" s="33"/>
      <c r="T546" s="33"/>
      <c r="U546" s="33"/>
      <c r="V546" s="33"/>
      <c r="W546" s="33"/>
      <c r="X546" s="14" t="s">
        <v>49</v>
      </c>
      <c r="Y546" s="21" t="s">
        <v>50</v>
      </c>
      <c r="Z546" s="21" t="s">
        <v>51</v>
      </c>
      <c r="AA546" s="21" t="s">
        <v>51</v>
      </c>
      <c r="AB546" s="21" t="s">
        <v>51</v>
      </c>
      <c r="AC546" s="14">
        <v>191</v>
      </c>
      <c r="AD546" s="14">
        <v>616</v>
      </c>
      <c r="AE546" s="14">
        <v>1112</v>
      </c>
      <c r="AF546" s="14" t="s">
        <v>1437</v>
      </c>
      <c r="AG546" s="14" t="s">
        <v>1438</v>
      </c>
      <c r="AH546" s="14"/>
    </row>
    <row r="547" s="1" customFormat="1" ht="48" spans="1:34">
      <c r="A547" s="11"/>
      <c r="B547" s="14" t="s">
        <v>1849</v>
      </c>
      <c r="C547" s="14" t="s">
        <v>1850</v>
      </c>
      <c r="D547" s="14" t="s">
        <v>202</v>
      </c>
      <c r="E547" s="14" t="s">
        <v>1851</v>
      </c>
      <c r="F547" s="14">
        <v>2023</v>
      </c>
      <c r="G547" s="15" t="s">
        <v>202</v>
      </c>
      <c r="H547" s="15" t="s">
        <v>204</v>
      </c>
      <c r="I547" s="15" t="s">
        <v>205</v>
      </c>
      <c r="J547" s="21">
        <v>10.93</v>
      </c>
      <c r="K547" s="22">
        <f t="shared" si="58"/>
        <v>0</v>
      </c>
      <c r="L547" s="22"/>
      <c r="M547" s="22"/>
      <c r="N547" s="22"/>
      <c r="O547" s="22"/>
      <c r="P547" s="21">
        <v>10.93</v>
      </c>
      <c r="Q547" s="33">
        <f t="shared" si="59"/>
        <v>0</v>
      </c>
      <c r="R547" s="33"/>
      <c r="S547" s="33"/>
      <c r="T547" s="33"/>
      <c r="U547" s="33"/>
      <c r="V547" s="33"/>
      <c r="W547" s="33"/>
      <c r="X547" s="14" t="s">
        <v>49</v>
      </c>
      <c r="Y547" s="21" t="s">
        <v>50</v>
      </c>
      <c r="Z547" s="21" t="s">
        <v>51</v>
      </c>
      <c r="AA547" s="21" t="s">
        <v>51</v>
      </c>
      <c r="AB547" s="21" t="s">
        <v>51</v>
      </c>
      <c r="AC547" s="14">
        <v>31</v>
      </c>
      <c r="AD547" s="14">
        <v>103</v>
      </c>
      <c r="AE547" s="14">
        <v>230</v>
      </c>
      <c r="AF547" s="14" t="s">
        <v>1437</v>
      </c>
      <c r="AG547" s="14" t="s">
        <v>1438</v>
      </c>
      <c r="AH547" s="14"/>
    </row>
    <row r="548" s="1" customFormat="1" ht="48" spans="1:34">
      <c r="A548" s="11"/>
      <c r="B548" s="14" t="s">
        <v>1852</v>
      </c>
      <c r="C548" s="14" t="s">
        <v>1853</v>
      </c>
      <c r="D548" s="14" t="s">
        <v>225</v>
      </c>
      <c r="E548" s="14" t="s">
        <v>379</v>
      </c>
      <c r="F548" s="14">
        <v>2023</v>
      </c>
      <c r="G548" s="15" t="s">
        <v>225</v>
      </c>
      <c r="H548" s="15" t="s">
        <v>227</v>
      </c>
      <c r="I548" s="15" t="s">
        <v>228</v>
      </c>
      <c r="J548" s="21">
        <v>55.58</v>
      </c>
      <c r="K548" s="22">
        <f t="shared" si="58"/>
        <v>0</v>
      </c>
      <c r="L548" s="22"/>
      <c r="M548" s="22"/>
      <c r="N548" s="22"/>
      <c r="O548" s="22"/>
      <c r="P548" s="21">
        <v>55.58</v>
      </c>
      <c r="Q548" s="33">
        <f t="shared" si="59"/>
        <v>0</v>
      </c>
      <c r="R548" s="33"/>
      <c r="S548" s="33"/>
      <c r="T548" s="33"/>
      <c r="U548" s="33"/>
      <c r="V548" s="33"/>
      <c r="W548" s="33"/>
      <c r="X548" s="14" t="s">
        <v>49</v>
      </c>
      <c r="Y548" s="16" t="s">
        <v>50</v>
      </c>
      <c r="Z548" s="21" t="s">
        <v>51</v>
      </c>
      <c r="AA548" s="21" t="s">
        <v>51</v>
      </c>
      <c r="AB548" s="21" t="s">
        <v>51</v>
      </c>
      <c r="AC548" s="14">
        <v>285</v>
      </c>
      <c r="AD548" s="14">
        <v>1110</v>
      </c>
      <c r="AE548" s="14">
        <v>2170</v>
      </c>
      <c r="AF548" s="14" t="s">
        <v>1437</v>
      </c>
      <c r="AG548" s="14" t="s">
        <v>1438</v>
      </c>
      <c r="AH548" s="14"/>
    </row>
    <row r="549" s="1" customFormat="1" ht="48" spans="1:34">
      <c r="A549" s="11"/>
      <c r="B549" s="14" t="s">
        <v>1854</v>
      </c>
      <c r="C549" s="14" t="s">
        <v>1855</v>
      </c>
      <c r="D549" s="14" t="s">
        <v>225</v>
      </c>
      <c r="E549" s="14" t="s">
        <v>1856</v>
      </c>
      <c r="F549" s="14">
        <v>2023</v>
      </c>
      <c r="G549" s="15" t="s">
        <v>225</v>
      </c>
      <c r="H549" s="15" t="s">
        <v>227</v>
      </c>
      <c r="I549" s="15" t="s">
        <v>228</v>
      </c>
      <c r="J549" s="21">
        <v>25.42</v>
      </c>
      <c r="K549" s="22">
        <f t="shared" si="58"/>
        <v>0</v>
      </c>
      <c r="L549" s="22"/>
      <c r="M549" s="22"/>
      <c r="N549" s="22"/>
      <c r="O549" s="22"/>
      <c r="P549" s="21">
        <v>25.42</v>
      </c>
      <c r="Q549" s="33">
        <f t="shared" si="59"/>
        <v>0</v>
      </c>
      <c r="R549" s="33"/>
      <c r="S549" s="33"/>
      <c r="T549" s="33"/>
      <c r="U549" s="33"/>
      <c r="V549" s="33"/>
      <c r="W549" s="33"/>
      <c r="X549" s="14" t="s">
        <v>49</v>
      </c>
      <c r="Y549" s="16" t="s">
        <v>50</v>
      </c>
      <c r="Z549" s="21" t="s">
        <v>51</v>
      </c>
      <c r="AA549" s="21" t="s">
        <v>51</v>
      </c>
      <c r="AB549" s="21" t="s">
        <v>51</v>
      </c>
      <c r="AC549" s="14">
        <v>396</v>
      </c>
      <c r="AD549" s="14">
        <v>1364</v>
      </c>
      <c r="AE549" s="14">
        <v>1364</v>
      </c>
      <c r="AF549" s="14" t="s">
        <v>1437</v>
      </c>
      <c r="AG549" s="14" t="s">
        <v>1438</v>
      </c>
      <c r="AH549" s="14"/>
    </row>
    <row r="550" s="1" customFormat="1" ht="48" spans="1:34">
      <c r="A550" s="11"/>
      <c r="B550" s="14" t="s">
        <v>1857</v>
      </c>
      <c r="C550" s="14" t="s">
        <v>1858</v>
      </c>
      <c r="D550" s="14" t="s">
        <v>225</v>
      </c>
      <c r="E550" s="14" t="s">
        <v>233</v>
      </c>
      <c r="F550" s="14">
        <v>2023</v>
      </c>
      <c r="G550" s="15" t="s">
        <v>225</v>
      </c>
      <c r="H550" s="15" t="s">
        <v>227</v>
      </c>
      <c r="I550" s="15" t="s">
        <v>228</v>
      </c>
      <c r="J550" s="21">
        <v>17.12</v>
      </c>
      <c r="K550" s="22">
        <f t="shared" si="58"/>
        <v>0</v>
      </c>
      <c r="L550" s="22"/>
      <c r="M550" s="22"/>
      <c r="N550" s="22"/>
      <c r="O550" s="22"/>
      <c r="P550" s="21">
        <v>17.12</v>
      </c>
      <c r="Q550" s="33">
        <f t="shared" si="59"/>
        <v>0</v>
      </c>
      <c r="R550" s="33"/>
      <c r="S550" s="33"/>
      <c r="T550" s="33"/>
      <c r="U550" s="33"/>
      <c r="V550" s="33"/>
      <c r="W550" s="33"/>
      <c r="X550" s="14" t="s">
        <v>49</v>
      </c>
      <c r="Y550" s="16" t="s">
        <v>50</v>
      </c>
      <c r="Z550" s="21" t="s">
        <v>51</v>
      </c>
      <c r="AA550" s="21" t="s">
        <v>51</v>
      </c>
      <c r="AB550" s="21" t="s">
        <v>51</v>
      </c>
      <c r="AC550" s="14">
        <v>465</v>
      </c>
      <c r="AD550" s="14">
        <v>1445</v>
      </c>
      <c r="AE550" s="14">
        <v>1445</v>
      </c>
      <c r="AF550" s="14" t="s">
        <v>1437</v>
      </c>
      <c r="AG550" s="14" t="s">
        <v>1438</v>
      </c>
      <c r="AH550" s="14"/>
    </row>
    <row r="551" s="1" customFormat="1" ht="36" spans="1:34">
      <c r="A551" s="11"/>
      <c r="B551" s="14" t="s">
        <v>1859</v>
      </c>
      <c r="C551" s="14" t="s">
        <v>1802</v>
      </c>
      <c r="D551" s="14" t="s">
        <v>289</v>
      </c>
      <c r="E551" s="14" t="s">
        <v>1159</v>
      </c>
      <c r="F551" s="14">
        <v>2023</v>
      </c>
      <c r="G551" s="15" t="s">
        <v>289</v>
      </c>
      <c r="H551" s="15" t="s">
        <v>291</v>
      </c>
      <c r="I551" s="15" t="s">
        <v>292</v>
      </c>
      <c r="J551" s="21">
        <v>15.8</v>
      </c>
      <c r="K551" s="22">
        <f t="shared" si="58"/>
        <v>0</v>
      </c>
      <c r="L551" s="22"/>
      <c r="M551" s="22"/>
      <c r="N551" s="22"/>
      <c r="O551" s="22"/>
      <c r="P551" s="21">
        <v>15.8</v>
      </c>
      <c r="Q551" s="33">
        <f t="shared" si="59"/>
        <v>0</v>
      </c>
      <c r="R551" s="33"/>
      <c r="S551" s="33"/>
      <c r="T551" s="33"/>
      <c r="U551" s="33"/>
      <c r="V551" s="33"/>
      <c r="W551" s="33"/>
      <c r="X551" s="14" t="s">
        <v>49</v>
      </c>
      <c r="Y551" s="21" t="s">
        <v>50</v>
      </c>
      <c r="Z551" s="21" t="s">
        <v>51</v>
      </c>
      <c r="AA551" s="21" t="s">
        <v>51</v>
      </c>
      <c r="AB551" s="21" t="s">
        <v>51</v>
      </c>
      <c r="AC551" s="14">
        <v>18</v>
      </c>
      <c r="AD551" s="14">
        <v>54</v>
      </c>
      <c r="AE551" s="14">
        <v>77</v>
      </c>
      <c r="AF551" s="14" t="s">
        <v>1437</v>
      </c>
      <c r="AG551" s="14" t="s">
        <v>1438</v>
      </c>
      <c r="AH551" s="14"/>
    </row>
    <row r="552" s="1" customFormat="1" ht="48" spans="1:34">
      <c r="A552" s="11"/>
      <c r="B552" s="14" t="s">
        <v>1860</v>
      </c>
      <c r="C552" s="14" t="s">
        <v>1808</v>
      </c>
      <c r="D552" s="14" t="s">
        <v>289</v>
      </c>
      <c r="E552" s="14" t="s">
        <v>1144</v>
      </c>
      <c r="F552" s="14">
        <v>2023</v>
      </c>
      <c r="G552" s="15" t="s">
        <v>289</v>
      </c>
      <c r="H552" s="15" t="s">
        <v>291</v>
      </c>
      <c r="I552" s="15" t="s">
        <v>292</v>
      </c>
      <c r="J552" s="21">
        <v>26.33</v>
      </c>
      <c r="K552" s="22">
        <f t="shared" si="58"/>
        <v>0</v>
      </c>
      <c r="L552" s="22"/>
      <c r="M552" s="22"/>
      <c r="N552" s="22"/>
      <c r="O552" s="22"/>
      <c r="P552" s="21">
        <v>26.33</v>
      </c>
      <c r="Q552" s="33">
        <f t="shared" si="59"/>
        <v>0</v>
      </c>
      <c r="R552" s="33"/>
      <c r="S552" s="33"/>
      <c r="T552" s="33"/>
      <c r="U552" s="33"/>
      <c r="V552" s="33"/>
      <c r="W552" s="33"/>
      <c r="X552" s="14" t="s">
        <v>49</v>
      </c>
      <c r="Y552" s="21" t="s">
        <v>50</v>
      </c>
      <c r="Z552" s="21" t="s">
        <v>51</v>
      </c>
      <c r="AA552" s="21" t="s">
        <v>51</v>
      </c>
      <c r="AB552" s="21" t="s">
        <v>51</v>
      </c>
      <c r="AC552" s="14">
        <v>23</v>
      </c>
      <c r="AD552" s="14">
        <v>52</v>
      </c>
      <c r="AE552" s="14">
        <v>150</v>
      </c>
      <c r="AF552" s="14" t="s">
        <v>1437</v>
      </c>
      <c r="AG552" s="14" t="s">
        <v>1438</v>
      </c>
      <c r="AH552" s="14"/>
    </row>
    <row r="553" s="1" customFormat="1" ht="48" spans="1:34">
      <c r="A553" s="11"/>
      <c r="B553" s="14" t="s">
        <v>1861</v>
      </c>
      <c r="C553" s="14" t="s">
        <v>1826</v>
      </c>
      <c r="D553" s="14" t="s">
        <v>289</v>
      </c>
      <c r="E553" s="14" t="s">
        <v>1144</v>
      </c>
      <c r="F553" s="14">
        <v>2023</v>
      </c>
      <c r="G553" s="15" t="s">
        <v>289</v>
      </c>
      <c r="H553" s="15" t="s">
        <v>291</v>
      </c>
      <c r="I553" s="15" t="s">
        <v>292</v>
      </c>
      <c r="J553" s="21">
        <v>15.8</v>
      </c>
      <c r="K553" s="22">
        <f t="shared" si="58"/>
        <v>0</v>
      </c>
      <c r="L553" s="22"/>
      <c r="M553" s="22"/>
      <c r="N553" s="22"/>
      <c r="O553" s="22"/>
      <c r="P553" s="21">
        <v>15.8</v>
      </c>
      <c r="Q553" s="33">
        <f t="shared" si="59"/>
        <v>0</v>
      </c>
      <c r="R553" s="33"/>
      <c r="S553" s="33"/>
      <c r="T553" s="33"/>
      <c r="U553" s="33"/>
      <c r="V553" s="33"/>
      <c r="W553" s="33"/>
      <c r="X553" s="14" t="s">
        <v>49</v>
      </c>
      <c r="Y553" s="21" t="s">
        <v>50</v>
      </c>
      <c r="Z553" s="21" t="s">
        <v>51</v>
      </c>
      <c r="AA553" s="21" t="s">
        <v>51</v>
      </c>
      <c r="AB553" s="21" t="s">
        <v>51</v>
      </c>
      <c r="AC553" s="14">
        <v>33</v>
      </c>
      <c r="AD553" s="14">
        <v>105</v>
      </c>
      <c r="AE553" s="14">
        <v>239</v>
      </c>
      <c r="AF553" s="14" t="s">
        <v>1437</v>
      </c>
      <c r="AG553" s="14" t="s">
        <v>1438</v>
      </c>
      <c r="AH553" s="14"/>
    </row>
    <row r="554" s="1" customFormat="1" ht="48" spans="1:34">
      <c r="A554" s="11"/>
      <c r="B554" s="14" t="s">
        <v>1862</v>
      </c>
      <c r="C554" s="14" t="s">
        <v>1863</v>
      </c>
      <c r="D554" s="14" t="s">
        <v>289</v>
      </c>
      <c r="E554" s="14" t="s">
        <v>1144</v>
      </c>
      <c r="F554" s="14">
        <v>2023</v>
      </c>
      <c r="G554" s="15" t="s">
        <v>289</v>
      </c>
      <c r="H554" s="15" t="s">
        <v>291</v>
      </c>
      <c r="I554" s="15" t="s">
        <v>292</v>
      </c>
      <c r="J554" s="21">
        <v>44.23</v>
      </c>
      <c r="K554" s="22">
        <f t="shared" si="58"/>
        <v>0</v>
      </c>
      <c r="L554" s="22"/>
      <c r="M554" s="22"/>
      <c r="N554" s="22"/>
      <c r="O554" s="22"/>
      <c r="P554" s="21">
        <v>44.23</v>
      </c>
      <c r="Q554" s="33">
        <f t="shared" si="59"/>
        <v>0</v>
      </c>
      <c r="R554" s="33"/>
      <c r="S554" s="33"/>
      <c r="T554" s="33"/>
      <c r="U554" s="33"/>
      <c r="V554" s="33"/>
      <c r="W554" s="33"/>
      <c r="X554" s="14" t="s">
        <v>49</v>
      </c>
      <c r="Y554" s="21" t="s">
        <v>50</v>
      </c>
      <c r="Z554" s="21" t="s">
        <v>51</v>
      </c>
      <c r="AA554" s="21" t="s">
        <v>51</v>
      </c>
      <c r="AB554" s="21" t="s">
        <v>51</v>
      </c>
      <c r="AC554" s="14">
        <v>150</v>
      </c>
      <c r="AD554" s="14">
        <v>410</v>
      </c>
      <c r="AE554" s="14">
        <v>680</v>
      </c>
      <c r="AF554" s="14" t="s">
        <v>1437</v>
      </c>
      <c r="AG554" s="14" t="s">
        <v>1438</v>
      </c>
      <c r="AH554" s="14"/>
    </row>
    <row r="555" s="1" customFormat="1" ht="36" spans="1:34">
      <c r="A555" s="11"/>
      <c r="B555" s="14" t="s">
        <v>1864</v>
      </c>
      <c r="C555" s="14" t="s">
        <v>1865</v>
      </c>
      <c r="D555" s="14" t="s">
        <v>289</v>
      </c>
      <c r="E555" s="14" t="s">
        <v>1384</v>
      </c>
      <c r="F555" s="14">
        <v>2023</v>
      </c>
      <c r="G555" s="15" t="s">
        <v>289</v>
      </c>
      <c r="H555" s="15" t="s">
        <v>291</v>
      </c>
      <c r="I555" s="15" t="s">
        <v>292</v>
      </c>
      <c r="J555" s="21">
        <v>11.06</v>
      </c>
      <c r="K555" s="22">
        <f t="shared" si="58"/>
        <v>0</v>
      </c>
      <c r="L555" s="22"/>
      <c r="M555" s="22"/>
      <c r="N555" s="22"/>
      <c r="O555" s="22"/>
      <c r="P555" s="21">
        <v>11.06</v>
      </c>
      <c r="Q555" s="33">
        <f t="shared" si="59"/>
        <v>0</v>
      </c>
      <c r="R555" s="33"/>
      <c r="S555" s="33"/>
      <c r="T555" s="33"/>
      <c r="U555" s="33"/>
      <c r="V555" s="33"/>
      <c r="W555" s="33"/>
      <c r="X555" s="14" t="s">
        <v>49</v>
      </c>
      <c r="Y555" s="21" t="s">
        <v>50</v>
      </c>
      <c r="Z555" s="21" t="s">
        <v>51</v>
      </c>
      <c r="AA555" s="21" t="s">
        <v>51</v>
      </c>
      <c r="AB555" s="21" t="s">
        <v>51</v>
      </c>
      <c r="AC555" s="14">
        <v>20</v>
      </c>
      <c r="AD555" s="14">
        <v>45</v>
      </c>
      <c r="AE555" s="14">
        <v>68</v>
      </c>
      <c r="AF555" s="14" t="s">
        <v>1437</v>
      </c>
      <c r="AG555" s="14" t="s">
        <v>1438</v>
      </c>
      <c r="AH555" s="14"/>
    </row>
    <row r="556" s="1" customFormat="1" ht="60" spans="1:34">
      <c r="A556" s="11"/>
      <c r="B556" s="14" t="s">
        <v>1866</v>
      </c>
      <c r="C556" s="14" t="s">
        <v>1867</v>
      </c>
      <c r="D556" s="14" t="s">
        <v>225</v>
      </c>
      <c r="E556" s="14" t="s">
        <v>1868</v>
      </c>
      <c r="F556" s="14">
        <v>2023</v>
      </c>
      <c r="G556" s="15" t="s">
        <v>225</v>
      </c>
      <c r="H556" s="15" t="s">
        <v>227</v>
      </c>
      <c r="I556" s="15" t="s">
        <v>228</v>
      </c>
      <c r="J556" s="21">
        <v>6.84</v>
      </c>
      <c r="K556" s="22">
        <f t="shared" si="58"/>
        <v>0</v>
      </c>
      <c r="L556" s="22"/>
      <c r="M556" s="22"/>
      <c r="N556" s="22"/>
      <c r="O556" s="22"/>
      <c r="P556" s="21">
        <v>6.84</v>
      </c>
      <c r="Q556" s="33">
        <f t="shared" si="59"/>
        <v>0</v>
      </c>
      <c r="R556" s="33"/>
      <c r="S556" s="33"/>
      <c r="T556" s="33"/>
      <c r="U556" s="33"/>
      <c r="V556" s="33"/>
      <c r="W556" s="33"/>
      <c r="X556" s="14" t="s">
        <v>49</v>
      </c>
      <c r="Y556" s="16" t="s">
        <v>50</v>
      </c>
      <c r="Z556" s="21" t="s">
        <v>51</v>
      </c>
      <c r="AA556" s="21" t="s">
        <v>51</v>
      </c>
      <c r="AB556" s="21" t="s">
        <v>51</v>
      </c>
      <c r="AC556" s="14">
        <v>125</v>
      </c>
      <c r="AD556" s="14">
        <v>450</v>
      </c>
      <c r="AE556" s="14">
        <v>450</v>
      </c>
      <c r="AF556" s="14" t="s">
        <v>1437</v>
      </c>
      <c r="AG556" s="14" t="s">
        <v>1438</v>
      </c>
      <c r="AH556" s="14"/>
    </row>
    <row r="557" s="1" customFormat="1" ht="48" spans="1:34">
      <c r="A557" s="11"/>
      <c r="B557" s="14" t="s">
        <v>1869</v>
      </c>
      <c r="C557" s="14" t="s">
        <v>1870</v>
      </c>
      <c r="D557" s="14" t="s">
        <v>45</v>
      </c>
      <c r="E557" s="14" t="s">
        <v>1434</v>
      </c>
      <c r="F557" s="14">
        <v>2023</v>
      </c>
      <c r="G557" s="15" t="s">
        <v>45</v>
      </c>
      <c r="H557" s="14" t="s">
        <v>102</v>
      </c>
      <c r="I557" s="15" t="s">
        <v>103</v>
      </c>
      <c r="J557" s="21">
        <v>157.11</v>
      </c>
      <c r="K557" s="22">
        <f t="shared" si="58"/>
        <v>0</v>
      </c>
      <c r="L557" s="22"/>
      <c r="M557" s="22"/>
      <c r="N557" s="22"/>
      <c r="O557" s="22"/>
      <c r="P557" s="21">
        <v>157.11</v>
      </c>
      <c r="Q557" s="33">
        <f t="shared" si="59"/>
        <v>0</v>
      </c>
      <c r="R557" s="33"/>
      <c r="S557" s="33"/>
      <c r="T557" s="33"/>
      <c r="U557" s="33"/>
      <c r="V557" s="33"/>
      <c r="W557" s="33"/>
      <c r="X557" s="14" t="s">
        <v>49</v>
      </c>
      <c r="Y557" s="21" t="s">
        <v>50</v>
      </c>
      <c r="Z557" s="21" t="s">
        <v>51</v>
      </c>
      <c r="AA557" s="21" t="s">
        <v>51</v>
      </c>
      <c r="AB557" s="21" t="s">
        <v>51</v>
      </c>
      <c r="AC557" s="14">
        <v>115</v>
      </c>
      <c r="AD557" s="14">
        <v>385</v>
      </c>
      <c r="AE557" s="14">
        <v>789</v>
      </c>
      <c r="AF557" s="14" t="s">
        <v>1437</v>
      </c>
      <c r="AG557" s="14" t="s">
        <v>1438</v>
      </c>
      <c r="AH557" s="14"/>
    </row>
    <row r="558" s="1" customFormat="1" ht="48" spans="1:34">
      <c r="A558" s="11"/>
      <c r="B558" s="14" t="s">
        <v>1871</v>
      </c>
      <c r="C558" s="14" t="s">
        <v>1872</v>
      </c>
      <c r="D558" s="14" t="s">
        <v>45</v>
      </c>
      <c r="E558" s="14" t="s">
        <v>46</v>
      </c>
      <c r="F558" s="14">
        <v>2023</v>
      </c>
      <c r="G558" s="15" t="s">
        <v>45</v>
      </c>
      <c r="H558" s="14" t="s">
        <v>102</v>
      </c>
      <c r="I558" s="15" t="s">
        <v>103</v>
      </c>
      <c r="J558" s="21">
        <v>54.35</v>
      </c>
      <c r="K558" s="22">
        <f t="shared" si="58"/>
        <v>0</v>
      </c>
      <c r="L558" s="22"/>
      <c r="M558" s="22"/>
      <c r="N558" s="22"/>
      <c r="O558" s="22"/>
      <c r="P558" s="21">
        <v>54.35</v>
      </c>
      <c r="Q558" s="33">
        <f t="shared" si="59"/>
        <v>0</v>
      </c>
      <c r="R558" s="33"/>
      <c r="S558" s="33"/>
      <c r="T558" s="33"/>
      <c r="U558" s="33"/>
      <c r="V558" s="33"/>
      <c r="W558" s="33"/>
      <c r="X558" s="14" t="s">
        <v>49</v>
      </c>
      <c r="Y558" s="21" t="s">
        <v>50</v>
      </c>
      <c r="Z558" s="21" t="s">
        <v>51</v>
      </c>
      <c r="AA558" s="21" t="s">
        <v>51</v>
      </c>
      <c r="AB558" s="21" t="s">
        <v>51</v>
      </c>
      <c r="AC558" s="14">
        <v>119</v>
      </c>
      <c r="AD558" s="14">
        <v>413</v>
      </c>
      <c r="AE558" s="14">
        <v>623</v>
      </c>
      <c r="AF558" s="14" t="s">
        <v>1437</v>
      </c>
      <c r="AG558" s="14" t="s">
        <v>1438</v>
      </c>
      <c r="AH558" s="14"/>
    </row>
    <row r="559" s="1" customFormat="1" ht="48" spans="1:34">
      <c r="A559" s="11"/>
      <c r="B559" s="14" t="s">
        <v>1873</v>
      </c>
      <c r="C559" s="14" t="s">
        <v>1874</v>
      </c>
      <c r="D559" s="14" t="s">
        <v>45</v>
      </c>
      <c r="E559" s="14" t="s">
        <v>352</v>
      </c>
      <c r="F559" s="14">
        <v>2023</v>
      </c>
      <c r="G559" s="15" t="s">
        <v>45</v>
      </c>
      <c r="H559" s="14" t="s">
        <v>102</v>
      </c>
      <c r="I559" s="15" t="s">
        <v>103</v>
      </c>
      <c r="J559" s="21">
        <v>55.28</v>
      </c>
      <c r="K559" s="22">
        <f t="shared" si="58"/>
        <v>0</v>
      </c>
      <c r="L559" s="22"/>
      <c r="M559" s="22"/>
      <c r="N559" s="22"/>
      <c r="O559" s="22"/>
      <c r="P559" s="21">
        <v>55.28</v>
      </c>
      <c r="Q559" s="33">
        <f t="shared" si="59"/>
        <v>0</v>
      </c>
      <c r="R559" s="33"/>
      <c r="S559" s="33"/>
      <c r="T559" s="33"/>
      <c r="U559" s="33"/>
      <c r="V559" s="33"/>
      <c r="W559" s="33"/>
      <c r="X559" s="14" t="s">
        <v>49</v>
      </c>
      <c r="Y559" s="21" t="s">
        <v>51</v>
      </c>
      <c r="Z559" s="21" t="s">
        <v>51</v>
      </c>
      <c r="AA559" s="21" t="s">
        <v>51</v>
      </c>
      <c r="AB559" s="21" t="s">
        <v>51</v>
      </c>
      <c r="AC559" s="14">
        <v>21</v>
      </c>
      <c r="AD559" s="14">
        <v>65</v>
      </c>
      <c r="AE559" s="14">
        <v>135</v>
      </c>
      <c r="AF559" s="14" t="s">
        <v>1437</v>
      </c>
      <c r="AG559" s="14" t="s">
        <v>1438</v>
      </c>
      <c r="AH559" s="14"/>
    </row>
    <row r="560" s="1" customFormat="1" ht="36" spans="1:34">
      <c r="A560" s="11"/>
      <c r="B560" s="14" t="s">
        <v>1875</v>
      </c>
      <c r="C560" s="14" t="s">
        <v>1876</v>
      </c>
      <c r="D560" s="14" t="s">
        <v>56</v>
      </c>
      <c r="E560" s="14" t="s">
        <v>1877</v>
      </c>
      <c r="F560" s="14">
        <v>2023</v>
      </c>
      <c r="G560" s="14" t="s">
        <v>56</v>
      </c>
      <c r="H560" s="14" t="s">
        <v>58</v>
      </c>
      <c r="I560" s="15" t="s">
        <v>59</v>
      </c>
      <c r="J560" s="21">
        <v>100</v>
      </c>
      <c r="K560" s="22">
        <f t="shared" si="58"/>
        <v>0</v>
      </c>
      <c r="L560" s="22"/>
      <c r="M560" s="22"/>
      <c r="N560" s="22"/>
      <c r="O560" s="22"/>
      <c r="P560" s="21">
        <v>100</v>
      </c>
      <c r="Q560" s="33">
        <f t="shared" si="59"/>
        <v>0</v>
      </c>
      <c r="R560" s="33"/>
      <c r="S560" s="33"/>
      <c r="T560" s="33"/>
      <c r="U560" s="33"/>
      <c r="V560" s="33"/>
      <c r="W560" s="33"/>
      <c r="X560" s="14" t="s">
        <v>49</v>
      </c>
      <c r="Y560" s="21" t="s">
        <v>51</v>
      </c>
      <c r="Z560" s="21" t="s">
        <v>51</v>
      </c>
      <c r="AA560" s="21" t="s">
        <v>51</v>
      </c>
      <c r="AB560" s="21" t="s">
        <v>50</v>
      </c>
      <c r="AC560" s="16">
        <v>900</v>
      </c>
      <c r="AD560" s="16">
        <v>4500</v>
      </c>
      <c r="AE560" s="16">
        <v>6636</v>
      </c>
      <c r="AF560" s="16" t="s">
        <v>1878</v>
      </c>
      <c r="AG560" s="16" t="s">
        <v>1879</v>
      </c>
      <c r="AH560" s="14"/>
    </row>
    <row r="561" s="1" customFormat="1" ht="48" spans="1:34">
      <c r="A561" s="11"/>
      <c r="B561" s="14" t="s">
        <v>1880</v>
      </c>
      <c r="C561" s="14" t="s">
        <v>1881</v>
      </c>
      <c r="D561" s="14" t="s">
        <v>56</v>
      </c>
      <c r="E561" s="14" t="s">
        <v>1877</v>
      </c>
      <c r="F561" s="14">
        <v>2023</v>
      </c>
      <c r="G561" s="14" t="s">
        <v>502</v>
      </c>
      <c r="H561" s="14" t="s">
        <v>503</v>
      </c>
      <c r="I561" s="14" t="s">
        <v>504</v>
      </c>
      <c r="J561" s="21">
        <v>500</v>
      </c>
      <c r="K561" s="22">
        <f t="shared" si="58"/>
        <v>0</v>
      </c>
      <c r="L561" s="22"/>
      <c r="M561" s="22"/>
      <c r="N561" s="22"/>
      <c r="O561" s="22"/>
      <c r="P561" s="21">
        <v>500</v>
      </c>
      <c r="Q561" s="33">
        <f t="shared" si="59"/>
        <v>0</v>
      </c>
      <c r="R561" s="33"/>
      <c r="S561" s="33"/>
      <c r="T561" s="33"/>
      <c r="U561" s="33"/>
      <c r="V561" s="33"/>
      <c r="W561" s="33"/>
      <c r="X561" s="14" t="s">
        <v>49</v>
      </c>
      <c r="Y561" s="21" t="s">
        <v>51</v>
      </c>
      <c r="Z561" s="21" t="s">
        <v>51</v>
      </c>
      <c r="AA561" s="21" t="s">
        <v>51</v>
      </c>
      <c r="AB561" s="21" t="s">
        <v>50</v>
      </c>
      <c r="AC561" s="16">
        <v>1530</v>
      </c>
      <c r="AD561" s="16">
        <v>3400</v>
      </c>
      <c r="AE561" s="16">
        <v>3400</v>
      </c>
      <c r="AF561" s="16" t="s">
        <v>1882</v>
      </c>
      <c r="AG561" s="16" t="s">
        <v>1883</v>
      </c>
      <c r="AH561" s="14"/>
    </row>
    <row r="562" s="1" customFormat="1" ht="60" spans="1:34">
      <c r="A562" s="11"/>
      <c r="B562" s="17" t="s">
        <v>1884</v>
      </c>
      <c r="C562" s="17" t="s">
        <v>1885</v>
      </c>
      <c r="D562" s="14" t="s">
        <v>56</v>
      </c>
      <c r="E562" s="14" t="s">
        <v>1886</v>
      </c>
      <c r="F562" s="14">
        <v>2023</v>
      </c>
      <c r="G562" s="14" t="s">
        <v>56</v>
      </c>
      <c r="H562" s="14" t="s">
        <v>58</v>
      </c>
      <c r="I562" s="15" t="s">
        <v>59</v>
      </c>
      <c r="J562" s="21">
        <v>15</v>
      </c>
      <c r="K562" s="22">
        <f t="shared" si="58"/>
        <v>0</v>
      </c>
      <c r="L562" s="22"/>
      <c r="M562" s="22"/>
      <c r="N562" s="22"/>
      <c r="O562" s="22"/>
      <c r="P562" s="21">
        <v>15</v>
      </c>
      <c r="Q562" s="33">
        <f t="shared" si="59"/>
        <v>0</v>
      </c>
      <c r="R562" s="33"/>
      <c r="S562" s="33"/>
      <c r="T562" s="33"/>
      <c r="U562" s="33"/>
      <c r="V562" s="33"/>
      <c r="W562" s="33"/>
      <c r="X562" s="14" t="s">
        <v>49</v>
      </c>
      <c r="Y562" s="21" t="s">
        <v>50</v>
      </c>
      <c r="Z562" s="21" t="s">
        <v>51</v>
      </c>
      <c r="AA562" s="21" t="s">
        <v>51</v>
      </c>
      <c r="AB562" s="21" t="s">
        <v>50</v>
      </c>
      <c r="AC562" s="16">
        <v>115</v>
      </c>
      <c r="AD562" s="16">
        <v>368</v>
      </c>
      <c r="AE562" s="16">
        <v>682</v>
      </c>
      <c r="AF562" s="16" t="s">
        <v>1887</v>
      </c>
      <c r="AG562" s="16" t="s">
        <v>1888</v>
      </c>
      <c r="AH562" s="14"/>
    </row>
    <row r="563" s="1" customFormat="1" ht="72" spans="1:34">
      <c r="A563" s="11"/>
      <c r="B563" s="14" t="s">
        <v>1889</v>
      </c>
      <c r="C563" s="14" t="s">
        <v>1890</v>
      </c>
      <c r="D563" s="14" t="s">
        <v>152</v>
      </c>
      <c r="E563" s="14" t="s">
        <v>1292</v>
      </c>
      <c r="F563" s="14">
        <v>2023</v>
      </c>
      <c r="G563" s="15" t="s">
        <v>152</v>
      </c>
      <c r="H563" s="14" t="s">
        <v>154</v>
      </c>
      <c r="I563" s="15" t="s">
        <v>155</v>
      </c>
      <c r="J563" s="21">
        <v>150</v>
      </c>
      <c r="K563" s="22">
        <f t="shared" si="58"/>
        <v>0</v>
      </c>
      <c r="L563" s="22"/>
      <c r="M563" s="22"/>
      <c r="N563" s="22"/>
      <c r="O563" s="22"/>
      <c r="P563" s="21">
        <v>150</v>
      </c>
      <c r="Q563" s="33">
        <f t="shared" si="59"/>
        <v>0</v>
      </c>
      <c r="R563" s="33"/>
      <c r="S563" s="33"/>
      <c r="T563" s="33"/>
      <c r="U563" s="33"/>
      <c r="V563" s="33"/>
      <c r="W563" s="33"/>
      <c r="X563" s="14" t="s">
        <v>505</v>
      </c>
      <c r="Y563" s="21" t="s">
        <v>51</v>
      </c>
      <c r="Z563" s="21" t="s">
        <v>51</v>
      </c>
      <c r="AA563" s="21" t="s">
        <v>51</v>
      </c>
      <c r="AB563" s="21" t="s">
        <v>50</v>
      </c>
      <c r="AC563" s="16">
        <v>860</v>
      </c>
      <c r="AD563" s="16">
        <v>3122</v>
      </c>
      <c r="AE563" s="16">
        <v>4822</v>
      </c>
      <c r="AF563" s="13" t="s">
        <v>1891</v>
      </c>
      <c r="AG563" s="16" t="s">
        <v>1892</v>
      </c>
      <c r="AH563" s="14"/>
    </row>
    <row r="564" s="1" customFormat="1" ht="48" spans="1:34">
      <c r="A564" s="11"/>
      <c r="B564" s="14" t="s">
        <v>1893</v>
      </c>
      <c r="C564" s="13" t="s">
        <v>1894</v>
      </c>
      <c r="D564" s="13" t="s">
        <v>173</v>
      </c>
      <c r="E564" s="14" t="s">
        <v>510</v>
      </c>
      <c r="F564" s="14">
        <v>2023</v>
      </c>
      <c r="G564" s="15" t="s">
        <v>173</v>
      </c>
      <c r="H564" s="15" t="s">
        <v>175</v>
      </c>
      <c r="I564" s="15" t="s">
        <v>176</v>
      </c>
      <c r="J564" s="21">
        <v>25</v>
      </c>
      <c r="K564" s="22">
        <f t="shared" si="58"/>
        <v>0</v>
      </c>
      <c r="L564" s="22"/>
      <c r="M564" s="22"/>
      <c r="N564" s="22"/>
      <c r="O564" s="22"/>
      <c r="P564" s="21">
        <v>25</v>
      </c>
      <c r="Q564" s="33">
        <f t="shared" si="59"/>
        <v>0</v>
      </c>
      <c r="R564" s="33"/>
      <c r="S564" s="33"/>
      <c r="T564" s="33"/>
      <c r="U564" s="33"/>
      <c r="V564" s="33"/>
      <c r="W564" s="33"/>
      <c r="X564" s="14" t="s">
        <v>49</v>
      </c>
      <c r="Y564" s="14" t="s">
        <v>51</v>
      </c>
      <c r="Z564" s="21" t="s">
        <v>51</v>
      </c>
      <c r="AA564" s="21" t="s">
        <v>51</v>
      </c>
      <c r="AB564" s="21" t="s">
        <v>50</v>
      </c>
      <c r="AC564" s="16">
        <v>150</v>
      </c>
      <c r="AD564" s="16">
        <v>465</v>
      </c>
      <c r="AE564" s="16">
        <v>2780</v>
      </c>
      <c r="AF564" s="16" t="s">
        <v>1895</v>
      </c>
      <c r="AG564" s="16" t="s">
        <v>1896</v>
      </c>
      <c r="AH564" s="14"/>
    </row>
    <row r="565" s="1" customFormat="1" ht="60" spans="1:34">
      <c r="A565" s="11"/>
      <c r="B565" s="15" t="s">
        <v>1897</v>
      </c>
      <c r="C565" s="15" t="s">
        <v>1898</v>
      </c>
      <c r="D565" s="13" t="s">
        <v>173</v>
      </c>
      <c r="E565" s="15" t="s">
        <v>1899</v>
      </c>
      <c r="F565" s="14">
        <v>2023</v>
      </c>
      <c r="G565" s="15" t="s">
        <v>173</v>
      </c>
      <c r="H565" s="15" t="s">
        <v>175</v>
      </c>
      <c r="I565" s="15" t="s">
        <v>176</v>
      </c>
      <c r="J565" s="21">
        <v>128</v>
      </c>
      <c r="K565" s="22">
        <f t="shared" si="58"/>
        <v>0</v>
      </c>
      <c r="L565" s="22"/>
      <c r="M565" s="22"/>
      <c r="N565" s="22"/>
      <c r="O565" s="22"/>
      <c r="P565" s="21">
        <v>128</v>
      </c>
      <c r="Q565" s="33">
        <f t="shared" si="59"/>
        <v>0</v>
      </c>
      <c r="R565" s="33"/>
      <c r="S565" s="33"/>
      <c r="T565" s="33"/>
      <c r="U565" s="33"/>
      <c r="V565" s="33"/>
      <c r="W565" s="33"/>
      <c r="X565" s="14" t="s">
        <v>49</v>
      </c>
      <c r="Y565" s="14" t="s">
        <v>51</v>
      </c>
      <c r="Z565" s="21" t="s">
        <v>51</v>
      </c>
      <c r="AA565" s="21" t="s">
        <v>51</v>
      </c>
      <c r="AB565" s="21" t="s">
        <v>50</v>
      </c>
      <c r="AC565" s="40">
        <v>215</v>
      </c>
      <c r="AD565" s="40">
        <v>752</v>
      </c>
      <c r="AE565" s="40">
        <v>752</v>
      </c>
      <c r="AF565" s="72" t="s">
        <v>1900</v>
      </c>
      <c r="AG565" s="13" t="s">
        <v>1901</v>
      </c>
      <c r="AH565" s="14"/>
    </row>
    <row r="566" s="1" customFormat="1" ht="60" spans="1:34">
      <c r="A566" s="11"/>
      <c r="B566" s="14" t="s">
        <v>1902</v>
      </c>
      <c r="C566" s="13" t="s">
        <v>1903</v>
      </c>
      <c r="D566" s="13" t="s">
        <v>173</v>
      </c>
      <c r="E566" s="14" t="s">
        <v>510</v>
      </c>
      <c r="F566" s="14">
        <v>2023</v>
      </c>
      <c r="G566" s="15" t="s">
        <v>173</v>
      </c>
      <c r="H566" s="15" t="s">
        <v>175</v>
      </c>
      <c r="I566" s="15" t="s">
        <v>176</v>
      </c>
      <c r="J566" s="21">
        <v>200</v>
      </c>
      <c r="K566" s="22">
        <f t="shared" si="58"/>
        <v>0</v>
      </c>
      <c r="L566" s="22"/>
      <c r="M566" s="22"/>
      <c r="N566" s="22"/>
      <c r="O566" s="22"/>
      <c r="P566" s="21">
        <v>200</v>
      </c>
      <c r="Q566" s="33">
        <f t="shared" si="59"/>
        <v>0</v>
      </c>
      <c r="R566" s="33"/>
      <c r="S566" s="33"/>
      <c r="T566" s="33"/>
      <c r="U566" s="33"/>
      <c r="V566" s="33"/>
      <c r="W566" s="33"/>
      <c r="X566" s="14" t="s">
        <v>49</v>
      </c>
      <c r="Y566" s="14" t="s">
        <v>51</v>
      </c>
      <c r="Z566" s="21" t="s">
        <v>51</v>
      </c>
      <c r="AA566" s="21" t="s">
        <v>51</v>
      </c>
      <c r="AB566" s="21" t="s">
        <v>50</v>
      </c>
      <c r="AC566" s="16">
        <v>729</v>
      </c>
      <c r="AD566" s="16">
        <v>2766</v>
      </c>
      <c r="AE566" s="16">
        <v>2780</v>
      </c>
      <c r="AF566" s="72" t="s">
        <v>1900</v>
      </c>
      <c r="AG566" s="13" t="s">
        <v>1904</v>
      </c>
      <c r="AH566" s="14"/>
    </row>
    <row r="567" s="1" customFormat="1" ht="48" spans="1:34">
      <c r="A567" s="11"/>
      <c r="B567" s="14" t="s">
        <v>1905</v>
      </c>
      <c r="C567" s="14" t="s">
        <v>1906</v>
      </c>
      <c r="D567" s="14" t="s">
        <v>45</v>
      </c>
      <c r="E567" s="14" t="s">
        <v>1907</v>
      </c>
      <c r="F567" s="14">
        <v>2023</v>
      </c>
      <c r="G567" s="15" t="s">
        <v>45</v>
      </c>
      <c r="H567" s="14" t="s">
        <v>102</v>
      </c>
      <c r="I567" s="15" t="s">
        <v>103</v>
      </c>
      <c r="J567" s="21">
        <v>50</v>
      </c>
      <c r="K567" s="22">
        <f t="shared" si="58"/>
        <v>0</v>
      </c>
      <c r="L567" s="22"/>
      <c r="M567" s="22"/>
      <c r="N567" s="22"/>
      <c r="O567" s="22"/>
      <c r="P567" s="21">
        <v>50</v>
      </c>
      <c r="Q567" s="33">
        <f t="shared" si="59"/>
        <v>0</v>
      </c>
      <c r="R567" s="33"/>
      <c r="S567" s="33"/>
      <c r="T567" s="33"/>
      <c r="U567" s="33"/>
      <c r="V567" s="33"/>
      <c r="W567" s="33"/>
      <c r="X567" s="21" t="s">
        <v>49</v>
      </c>
      <c r="Y567" s="21" t="s">
        <v>51</v>
      </c>
      <c r="Z567" s="21" t="s">
        <v>51</v>
      </c>
      <c r="AA567" s="21" t="s">
        <v>51</v>
      </c>
      <c r="AB567" s="21" t="s">
        <v>50</v>
      </c>
      <c r="AC567" s="16">
        <v>903</v>
      </c>
      <c r="AD567" s="16">
        <v>3324</v>
      </c>
      <c r="AE567" s="16">
        <v>3324</v>
      </c>
      <c r="AF567" s="16" t="s">
        <v>1908</v>
      </c>
      <c r="AG567" s="16" t="s">
        <v>1909</v>
      </c>
      <c r="AH567" s="14"/>
    </row>
    <row r="568" s="1" customFormat="1" ht="32" customHeight="1" spans="1:34">
      <c r="A568" s="11" t="s">
        <v>1910</v>
      </c>
      <c r="B568" s="11">
        <v>6</v>
      </c>
      <c r="C568" s="11"/>
      <c r="D568" s="11"/>
      <c r="E568" s="11"/>
      <c r="F568" s="11"/>
      <c r="G568" s="11"/>
      <c r="H568" s="11"/>
      <c r="I568" s="11"/>
      <c r="J568" s="9">
        <f>SUM(J569:J574)</f>
        <v>4036.6</v>
      </c>
      <c r="K568" s="9">
        <f t="shared" ref="K568:P568" si="60">SUM(K569:K574)</f>
        <v>0</v>
      </c>
      <c r="L568" s="9">
        <f t="shared" si="60"/>
        <v>0</v>
      </c>
      <c r="M568" s="9">
        <f t="shared" si="60"/>
        <v>0</v>
      </c>
      <c r="N568" s="9">
        <f t="shared" si="60"/>
        <v>0</v>
      </c>
      <c r="O568" s="9">
        <f t="shared" si="60"/>
        <v>0</v>
      </c>
      <c r="P568" s="9">
        <f t="shared" si="60"/>
        <v>4036.6</v>
      </c>
      <c r="Q568" s="45"/>
      <c r="R568" s="45"/>
      <c r="S568" s="45"/>
      <c r="T568" s="45"/>
      <c r="U568" s="45"/>
      <c r="V568" s="45"/>
      <c r="W568" s="45"/>
      <c r="X568" s="9"/>
      <c r="Y568" s="9"/>
      <c r="Z568" s="9"/>
      <c r="AA568" s="9"/>
      <c r="AB568" s="9"/>
      <c r="AC568" s="39"/>
      <c r="AD568" s="39"/>
      <c r="AE568" s="39"/>
      <c r="AF568" s="39"/>
      <c r="AG568" s="39"/>
      <c r="AH568" s="31"/>
    </row>
    <row r="569" s="1" customFormat="1" ht="36" spans="1:34">
      <c r="A569" s="11"/>
      <c r="B569" s="16" t="s">
        <v>1911</v>
      </c>
      <c r="C569" s="16" t="s">
        <v>1912</v>
      </c>
      <c r="D569" s="16" t="s">
        <v>281</v>
      </c>
      <c r="E569" s="16" t="s">
        <v>1616</v>
      </c>
      <c r="F569" s="14">
        <v>2023</v>
      </c>
      <c r="G569" s="16" t="s">
        <v>281</v>
      </c>
      <c r="H569" s="14" t="s">
        <v>283</v>
      </c>
      <c r="I569" s="15" t="s">
        <v>284</v>
      </c>
      <c r="J569" s="21">
        <v>75.6</v>
      </c>
      <c r="K569" s="22">
        <f t="shared" ref="K569:K574" si="61">L569+M569+N569+O569</f>
        <v>0</v>
      </c>
      <c r="L569" s="22"/>
      <c r="M569" s="22"/>
      <c r="N569" s="22"/>
      <c r="O569" s="22"/>
      <c r="P569" s="21">
        <v>75.6</v>
      </c>
      <c r="Q569" s="33">
        <f t="shared" ref="Q569:Q574" si="62">J569-L569-M569-N569-O569-P569</f>
        <v>0</v>
      </c>
      <c r="R569" s="33"/>
      <c r="S569" s="33"/>
      <c r="T569" s="33"/>
      <c r="U569" s="33"/>
      <c r="V569" s="33"/>
      <c r="W569" s="33"/>
      <c r="X569" s="16" t="s">
        <v>49</v>
      </c>
      <c r="Y569" s="21" t="s">
        <v>51</v>
      </c>
      <c r="Z569" s="16" t="s">
        <v>51</v>
      </c>
      <c r="AA569" s="16" t="s">
        <v>51</v>
      </c>
      <c r="AB569" s="16" t="s">
        <v>51</v>
      </c>
      <c r="AC569" s="16">
        <v>12</v>
      </c>
      <c r="AD569" s="16">
        <v>47</v>
      </c>
      <c r="AE569" s="16">
        <v>47</v>
      </c>
      <c r="AF569" s="16" t="s">
        <v>1913</v>
      </c>
      <c r="AG569" s="16" t="s">
        <v>1914</v>
      </c>
      <c r="AH569" s="14"/>
    </row>
    <row r="570" s="1" customFormat="1" ht="48" spans="1:34">
      <c r="A570" s="11"/>
      <c r="B570" s="16" t="s">
        <v>1915</v>
      </c>
      <c r="C570" s="16" t="s">
        <v>1916</v>
      </c>
      <c r="D570" s="16" t="s">
        <v>108</v>
      </c>
      <c r="E570" s="16" t="s">
        <v>125</v>
      </c>
      <c r="F570" s="14">
        <v>2023</v>
      </c>
      <c r="G570" s="16" t="s">
        <v>108</v>
      </c>
      <c r="H570" s="15" t="s">
        <v>110</v>
      </c>
      <c r="I570" s="15" t="s">
        <v>111</v>
      </c>
      <c r="J570" s="21">
        <v>60</v>
      </c>
      <c r="K570" s="22">
        <f t="shared" si="61"/>
        <v>0</v>
      </c>
      <c r="L570" s="22"/>
      <c r="M570" s="22"/>
      <c r="N570" s="22"/>
      <c r="O570" s="22"/>
      <c r="P570" s="21">
        <v>60</v>
      </c>
      <c r="Q570" s="33">
        <f t="shared" si="62"/>
        <v>0</v>
      </c>
      <c r="R570" s="33"/>
      <c r="S570" s="33"/>
      <c r="T570" s="33"/>
      <c r="U570" s="33"/>
      <c r="V570" s="33"/>
      <c r="W570" s="33"/>
      <c r="X570" s="16" t="s">
        <v>49</v>
      </c>
      <c r="Y570" s="16" t="s">
        <v>50</v>
      </c>
      <c r="Z570" s="16" t="s">
        <v>51</v>
      </c>
      <c r="AA570" s="16" t="s">
        <v>51</v>
      </c>
      <c r="AB570" s="16" t="s">
        <v>51</v>
      </c>
      <c r="AC570" s="16">
        <v>15</v>
      </c>
      <c r="AD570" s="16">
        <v>52</v>
      </c>
      <c r="AE570" s="16">
        <v>52</v>
      </c>
      <c r="AF570" s="16" t="s">
        <v>1917</v>
      </c>
      <c r="AG570" s="16" t="s">
        <v>1918</v>
      </c>
      <c r="AH570" s="14"/>
    </row>
    <row r="571" s="1" customFormat="1" ht="48" spans="1:34">
      <c r="A571" s="11"/>
      <c r="B571" s="16" t="s">
        <v>1919</v>
      </c>
      <c r="C571" s="16" t="s">
        <v>1920</v>
      </c>
      <c r="D571" s="16" t="s">
        <v>108</v>
      </c>
      <c r="E571" s="16" t="s">
        <v>125</v>
      </c>
      <c r="F571" s="14">
        <v>2023</v>
      </c>
      <c r="G571" s="16" t="s">
        <v>108</v>
      </c>
      <c r="H571" s="15" t="s">
        <v>110</v>
      </c>
      <c r="I571" s="15" t="s">
        <v>111</v>
      </c>
      <c r="J571" s="21">
        <v>36</v>
      </c>
      <c r="K571" s="22">
        <f t="shared" si="61"/>
        <v>0</v>
      </c>
      <c r="L571" s="22"/>
      <c r="M571" s="22"/>
      <c r="N571" s="22"/>
      <c r="O571" s="22"/>
      <c r="P571" s="21">
        <v>36</v>
      </c>
      <c r="Q571" s="33">
        <f t="shared" si="62"/>
        <v>0</v>
      </c>
      <c r="R571" s="33"/>
      <c r="S571" s="33"/>
      <c r="T571" s="33"/>
      <c r="U571" s="33"/>
      <c r="V571" s="33"/>
      <c r="W571" s="33"/>
      <c r="X571" s="16" t="s">
        <v>49</v>
      </c>
      <c r="Y571" s="16" t="s">
        <v>50</v>
      </c>
      <c r="Z571" s="16" t="s">
        <v>51</v>
      </c>
      <c r="AA571" s="16" t="s">
        <v>51</v>
      </c>
      <c r="AB571" s="16" t="s">
        <v>51</v>
      </c>
      <c r="AC571" s="16">
        <v>18</v>
      </c>
      <c r="AD571" s="16">
        <v>57</v>
      </c>
      <c r="AE571" s="16">
        <v>57</v>
      </c>
      <c r="AF571" s="16" t="s">
        <v>1917</v>
      </c>
      <c r="AG571" s="16" t="s">
        <v>1918</v>
      </c>
      <c r="AH571" s="14"/>
    </row>
    <row r="572" s="1" customFormat="1" ht="48" spans="1:34">
      <c r="A572" s="11"/>
      <c r="B572" s="16" t="s">
        <v>1921</v>
      </c>
      <c r="C572" s="16" t="s">
        <v>1922</v>
      </c>
      <c r="D572" s="16" t="s">
        <v>108</v>
      </c>
      <c r="E572" s="16" t="s">
        <v>125</v>
      </c>
      <c r="F572" s="14">
        <v>2023</v>
      </c>
      <c r="G572" s="16" t="s">
        <v>108</v>
      </c>
      <c r="H572" s="15" t="s">
        <v>110</v>
      </c>
      <c r="I572" s="15" t="s">
        <v>111</v>
      </c>
      <c r="J572" s="21">
        <v>40</v>
      </c>
      <c r="K572" s="22">
        <f t="shared" si="61"/>
        <v>0</v>
      </c>
      <c r="L572" s="22"/>
      <c r="M572" s="22"/>
      <c r="N572" s="22"/>
      <c r="O572" s="22"/>
      <c r="P572" s="21">
        <v>40</v>
      </c>
      <c r="Q572" s="33">
        <f t="shared" si="62"/>
        <v>0</v>
      </c>
      <c r="R572" s="33"/>
      <c r="S572" s="33"/>
      <c r="T572" s="33"/>
      <c r="U572" s="33"/>
      <c r="V572" s="33"/>
      <c r="W572" s="33"/>
      <c r="X572" s="16" t="s">
        <v>49</v>
      </c>
      <c r="Y572" s="16" t="s">
        <v>50</v>
      </c>
      <c r="Z572" s="16" t="s">
        <v>51</v>
      </c>
      <c r="AA572" s="16" t="s">
        <v>51</v>
      </c>
      <c r="AB572" s="16" t="s">
        <v>51</v>
      </c>
      <c r="AC572" s="16">
        <v>21</v>
      </c>
      <c r="AD572" s="16">
        <v>62</v>
      </c>
      <c r="AE572" s="16">
        <v>62</v>
      </c>
      <c r="AF572" s="16" t="s">
        <v>1917</v>
      </c>
      <c r="AG572" s="16" t="s">
        <v>1918</v>
      </c>
      <c r="AH572" s="14"/>
    </row>
    <row r="573" s="1" customFormat="1" ht="72" spans="1:34">
      <c r="A573" s="11"/>
      <c r="B573" s="16" t="s">
        <v>1923</v>
      </c>
      <c r="C573" s="16" t="s">
        <v>1924</v>
      </c>
      <c r="D573" s="16" t="s">
        <v>289</v>
      </c>
      <c r="E573" s="16" t="s">
        <v>1155</v>
      </c>
      <c r="F573" s="14">
        <v>2023</v>
      </c>
      <c r="G573" s="16" t="s">
        <v>289</v>
      </c>
      <c r="H573" s="15" t="s">
        <v>291</v>
      </c>
      <c r="I573" s="15" t="s">
        <v>292</v>
      </c>
      <c r="J573" s="21">
        <v>825</v>
      </c>
      <c r="K573" s="22">
        <f t="shared" si="61"/>
        <v>0</v>
      </c>
      <c r="L573" s="22"/>
      <c r="M573" s="22"/>
      <c r="N573" s="21"/>
      <c r="O573" s="22"/>
      <c r="P573" s="21">
        <v>825</v>
      </c>
      <c r="Q573" s="33">
        <f t="shared" si="62"/>
        <v>0</v>
      </c>
      <c r="R573" s="33"/>
      <c r="S573" s="33"/>
      <c r="T573" s="33"/>
      <c r="U573" s="33"/>
      <c r="V573" s="33"/>
      <c r="W573" s="33"/>
      <c r="X573" s="16" t="s">
        <v>49</v>
      </c>
      <c r="Y573" s="21" t="s">
        <v>51</v>
      </c>
      <c r="Z573" s="16" t="s">
        <v>51</v>
      </c>
      <c r="AA573" s="16" t="s">
        <v>51</v>
      </c>
      <c r="AB573" s="16" t="s">
        <v>51</v>
      </c>
      <c r="AC573" s="16">
        <v>58</v>
      </c>
      <c r="AD573" s="16">
        <v>98</v>
      </c>
      <c r="AE573" s="16">
        <v>145</v>
      </c>
      <c r="AF573" s="16" t="s">
        <v>480</v>
      </c>
      <c r="AG573" s="16" t="s">
        <v>1925</v>
      </c>
      <c r="AH573" s="14"/>
    </row>
    <row r="574" s="1" customFormat="1" ht="108" spans="1:34">
      <c r="A574" s="11"/>
      <c r="B574" s="14" t="s">
        <v>1926</v>
      </c>
      <c r="C574" s="14" t="s">
        <v>1927</v>
      </c>
      <c r="D574" s="14" t="s">
        <v>446</v>
      </c>
      <c r="E574" s="14" t="s">
        <v>1928</v>
      </c>
      <c r="F574" s="14">
        <v>2023</v>
      </c>
      <c r="G574" s="14" t="s">
        <v>118</v>
      </c>
      <c r="H574" s="14" t="s">
        <v>119</v>
      </c>
      <c r="I574" s="14" t="s">
        <v>120</v>
      </c>
      <c r="J574" s="21">
        <v>3000</v>
      </c>
      <c r="K574" s="22">
        <f t="shared" si="61"/>
        <v>0</v>
      </c>
      <c r="L574" s="22"/>
      <c r="M574" s="21"/>
      <c r="N574" s="22"/>
      <c r="O574" s="22"/>
      <c r="P574" s="21">
        <v>3000</v>
      </c>
      <c r="Q574" s="33">
        <f t="shared" si="62"/>
        <v>0</v>
      </c>
      <c r="R574" s="33"/>
      <c r="S574" s="33"/>
      <c r="T574" s="33"/>
      <c r="U574" s="33"/>
      <c r="V574" s="33"/>
      <c r="W574" s="33"/>
      <c r="X574" s="14" t="s">
        <v>49</v>
      </c>
      <c r="Y574" s="21" t="s">
        <v>50</v>
      </c>
      <c r="Z574" s="21" t="s">
        <v>51</v>
      </c>
      <c r="AA574" s="21" t="s">
        <v>51</v>
      </c>
      <c r="AB574" s="21" t="s">
        <v>51</v>
      </c>
      <c r="AC574" s="14">
        <v>4000</v>
      </c>
      <c r="AD574" s="40">
        <v>11000</v>
      </c>
      <c r="AE574" s="40">
        <v>11000</v>
      </c>
      <c r="AF574" s="16" t="s">
        <v>1929</v>
      </c>
      <c r="AG574" s="14" t="s">
        <v>1930</v>
      </c>
      <c r="AH574" s="14"/>
    </row>
    <row r="575" s="1" customFormat="1" ht="32" customHeight="1" spans="1:34">
      <c r="A575" s="11" t="s">
        <v>1931</v>
      </c>
      <c r="B575" s="31">
        <v>1</v>
      </c>
      <c r="C575" s="31"/>
      <c r="D575" s="31"/>
      <c r="E575" s="31"/>
      <c r="F575" s="31"/>
      <c r="G575" s="31"/>
      <c r="H575" s="31"/>
      <c r="I575" s="31"/>
      <c r="J575" s="9">
        <f>SUM(J576)</f>
        <v>300</v>
      </c>
      <c r="K575" s="9">
        <f t="shared" ref="K575:P575" si="63">SUM(K576)</f>
        <v>300</v>
      </c>
      <c r="L575" s="9">
        <f t="shared" si="63"/>
        <v>0</v>
      </c>
      <c r="M575" s="9">
        <f t="shared" si="63"/>
        <v>0</v>
      </c>
      <c r="N575" s="9">
        <f t="shared" si="63"/>
        <v>0</v>
      </c>
      <c r="O575" s="9">
        <f t="shared" si="63"/>
        <v>300</v>
      </c>
      <c r="P575" s="9">
        <f t="shared" si="63"/>
        <v>0</v>
      </c>
      <c r="Q575" s="45"/>
      <c r="R575" s="45"/>
      <c r="S575" s="45"/>
      <c r="T575" s="45"/>
      <c r="U575" s="45"/>
      <c r="V575" s="45"/>
      <c r="W575" s="45"/>
      <c r="X575" s="55"/>
      <c r="Y575" s="55"/>
      <c r="Z575" s="55"/>
      <c r="AA575" s="55"/>
      <c r="AB575" s="55"/>
      <c r="AC575" s="39"/>
      <c r="AD575" s="39"/>
      <c r="AE575" s="39"/>
      <c r="AF575" s="31"/>
      <c r="AG575" s="31"/>
      <c r="AH575" s="31"/>
    </row>
    <row r="576" ht="60" spans="1:34">
      <c r="A576" s="71"/>
      <c r="B576" s="14" t="s">
        <v>1932</v>
      </c>
      <c r="C576" s="14" t="s">
        <v>1933</v>
      </c>
      <c r="D576" s="14" t="s">
        <v>446</v>
      </c>
      <c r="E576" s="14"/>
      <c r="F576" s="14">
        <v>2023</v>
      </c>
      <c r="G576" s="14" t="s">
        <v>447</v>
      </c>
      <c r="H576" s="14" t="s">
        <v>448</v>
      </c>
      <c r="I576" s="14" t="s">
        <v>449</v>
      </c>
      <c r="J576" s="21">
        <v>300</v>
      </c>
      <c r="K576" s="22">
        <f>L576+M576+N576+O576</f>
        <v>300</v>
      </c>
      <c r="L576" s="22"/>
      <c r="M576" s="22"/>
      <c r="N576" s="22"/>
      <c r="O576" s="21">
        <v>300</v>
      </c>
      <c r="P576" s="22"/>
      <c r="Q576" s="33">
        <f>J576-L576-M576-N576-O576-P576</f>
        <v>0</v>
      </c>
      <c r="R576" s="33"/>
      <c r="S576" s="33"/>
      <c r="T576" s="33"/>
      <c r="U576" s="33"/>
      <c r="V576" s="33"/>
      <c r="W576" s="33"/>
      <c r="X576" s="14" t="s">
        <v>49</v>
      </c>
      <c r="Y576" s="14" t="s">
        <v>51</v>
      </c>
      <c r="Z576" s="14" t="s">
        <v>51</v>
      </c>
      <c r="AA576" s="14" t="s">
        <v>51</v>
      </c>
      <c r="AB576" s="14" t="s">
        <v>51</v>
      </c>
      <c r="AC576" s="14">
        <v>43251</v>
      </c>
      <c r="AD576" s="14">
        <v>245642</v>
      </c>
      <c r="AE576" s="14">
        <v>245642</v>
      </c>
      <c r="AF576" s="14" t="s">
        <v>1934</v>
      </c>
      <c r="AG576" s="14" t="s">
        <v>1935</v>
      </c>
      <c r="AH576" s="14"/>
    </row>
  </sheetData>
  <mergeCells count="25">
    <mergeCell ref="A1:AH1"/>
    <mergeCell ref="D2:E2"/>
    <mergeCell ref="J2:W2"/>
    <mergeCell ref="K3:O3"/>
    <mergeCell ref="P3:W3"/>
    <mergeCell ref="A2:A4"/>
    <mergeCell ref="B2:B4"/>
    <mergeCell ref="C2:C4"/>
    <mergeCell ref="D3:D4"/>
    <mergeCell ref="E3:E4"/>
    <mergeCell ref="F2:F4"/>
    <mergeCell ref="G2:G4"/>
    <mergeCell ref="H2:H4"/>
    <mergeCell ref="I2:I4"/>
    <mergeCell ref="J3:J4"/>
    <mergeCell ref="X2:X4"/>
    <mergeCell ref="Y2:Y4"/>
    <mergeCell ref="Z2:Z4"/>
    <mergeCell ref="AA2:AA4"/>
    <mergeCell ref="AB2:AB4"/>
    <mergeCell ref="AE2:AE4"/>
    <mergeCell ref="AF2:AF4"/>
    <mergeCell ref="AG2:AG4"/>
    <mergeCell ref="AH2:AH4"/>
    <mergeCell ref="AC2:AD3"/>
  </mergeCells>
  <conditionalFormatting sqref="C319">
    <cfRule type="duplicateValues" dxfId="0" priority="1"/>
  </conditionalFormatting>
  <dataValidations count="4">
    <dataValidation type="list" allowBlank="1" showInputMessage="1" showErrorMessage="1" sqref="F1">
      <formula1>#REF!</formula1>
    </dataValidation>
    <dataValidation type="list" allowBlank="1" showInputMessage="1" showErrorMessage="1" sqref="X9 X10 X11 X12 X13 X14 X15 X16 X17 X18 X19 X20 X21 X22 X23 X24 X25 X26 X27 X29 X30 X31 X32 X33 X34 X35 X36 X37 X38 X39 X40 X41 X42 X43 X44 X47 X49 X50 X53 X54 X55 X56 X57 X58 X59 X60 X66 X67 X68 X69 X70 X71 X72 X74 X75 X76 X77 X87 X88 X89 X90 X91 X92 X95 X96 X98 X99 X100 X101 X102 X104 X105 X106 X107 X108 X109 X110 X111 X112 X113 X114 X115 X116 X117 X118 X119 X120 X121 X122 X126 X127 X128 X129 X132 X133 X134 X135 X136 X139 X140 X143 X144 X145 X146 X147 X148 X149 X150 X151 X152 X153 X154 X155 X156 X157 X158 X159 X160 X161 X162 X163 X164 X165 X166 X167 X168 X169 X172 X173 X174 X175 X176 X179 X181 X184 X186 X189 X191 X193 X195 X200 X201 X202 X203 X204 X205 X297 X304 X307 X308 X309 X315 X316 X317 X318 X319 X320 X334 X335 X336 X337 X338 X339 X340 X341 X342 X343 X344 X345 X346 X347 X348 X349 X350 X351 X352 X353 X354 X355 X356 X357 X358 X359 X360 X361 X364 X365 X377 X378 X379 X380 X381 X384 X385 X457 X458 X459 X460 X462 X463 X560 X561 X562 X563 X565 X566 X573 X574 X576 X45:X46 X51:X52 X61:X62 X63:X65 X85:X86 X93:X94 X123:X125 X130:X131 X137:X138 X141:X142 X170:X171 X198:X199 X211:X212 X213:X296 X298:X299 X300:X301 X302:X303 X305:X306 X310:X311 X313:X314 X321:X325 X326:X333 X366:X376 X382:X383 X386:X387 X388:X415 X416:X431 X432:X454 X455:X456 X471:X559 X570:X572">
      <formula1>"巩固提升项目,解决“两不愁三保障”项目"</formula1>
    </dataValidation>
    <dataValidation type="list" allowBlank="1" showInputMessage="1" showErrorMessage="1" sqref="Y9 Z9 AA9 AB9 Y10 Z10:AB10 Y11 Z11 AA11 AB11 Y12 Z12 AA12 AB12 Y13 Z13 AA13 AB13 Y14 Z14 AA14 AB14 Z15 AA15 AB15 Z16 AA16 AB16 Y17 Z17 AA17 AB17 Y18 Z18 AA18 AB18 Y19 Z19 AA19 AB19 Y20 Z20 AA20 AB20 Y21 Z21 AA21 AB21 Y22 Y23 Z23 AA23 AB23 Y24:AB24 Y25 Z25 AA25 AB25 Y26 Z26 AA26 AB26 Y27 Z27:AB27 Y28 Z28 AA28 AB28 Y29 Z29 AA29 AB29 Y30 Z30 AA30 AB30 Y31 Z31:AB31 Y32:AB32 Y33 AA33:AB33 Y34 Z34 AA34 AB34 Y35 Z35 AA35 AB35 Z36 AA36 AB36 Y37:AB37 Y38 Z38 AA38 AB38 Y39 Z39 AA39 AB39 Y40 Z40 AB40 Z41 AB41 Z42 AA42 AB42 Z43 AA43 AB43 Z44 AB44 Z45 AB45 Z46 AA46 AB46 Z47 Y48 Z48 AA48 AB48 Y49 Z49 AA49 AB49 Y50 Z50 AA50 AB50 Y51 Z51 AA51 AB51 Y52 Z52 AA52 AB52 Z53 AA53 AB53 Z54 AA54 AB54 Y55 Z55 AA55 AB55 Y56 Z56 AA56 AB56 Y57 Z57 AA57 AB57 Y58:AB58 Y59 Z59:AB59 Y60:AB60 Y66 Z66:AB66 Y67:AB67 Y68 Z68 AA68 AB68 Y69 Z69 AA69 AB69 Y70 Z70 AA70 AB70 Y71 Z71 AA71 AB71 Y72 Z72 AA72 AB72 Y74 AB74 Y75 Z75 AA75 AB75 Y76 Z76 AA76 AB76 Y77:AB77 Y83 Y85 Z85 AA85 AB85 Y86 Z86 AA86 AB86 Y87 Z87 AA87 AB87 Y88 Z88 AA88 AB88 Y89 Z89 AA89 AB89 Y90 Z90 AA90 AB90 Y91 Z91 AA91 AB91 Y92 Z92 AA92 AB92 Y93 Y94 Y95 Z95 AA95 AB95 Y96 Z96 AA96 AB96 Y98:AB98 Y99:AB99 Y100 Z100 AA100 AB100 Y101 AA101 AB101 Y102 Z102 AA102 AB102 Y103 Y104 Z104:AB104 Y107 Z107:AB107 Y108 Z108 AA108 AB108 Y109:AA109 AB109 Y110 AA110 AB110 Y111 Z111 AA111 AB111 Y112 Z112 AA112 AB112 Y113 Z113 AA113 AB113 Y114 Z114 AA114 AB114 Y115 Z115 AA115 AB115 Y116 Z116 AA116 AB116 Y117 Z117 AA117 AB117 Y118 Z118 AA118 AB118 Y119 Z119 AA119 AB119 Y120 Z120 AA120 AB120 Y121 Z121 AA121 AB121 Y122 Z122 AA122 AB122 Y126 Z126 AA126 AB126 Y127 Z127 AA127 AB127 Y128 Z128 AA128 AB128 Y129 Z129 AA129 AB129 Y132 Z132 AA132 AB132 Y133 Z133 AA133 AB133 Y134 Z134 AA134 AB134 Y135 Z135 AA135 AB135 Y136 Z136 AA136 AB136 Y139 Z139 AA139 AB139 Y140 Z140 AA140 AB140 Y145 Z145 Y146 Z146 AA146 AB146 Y147 Z147 AA147 AB147 Y148 Z148 AA148 AB148 Y149 Z149 AA149 AB149 Y150 Z150 AA150 AB150 Y151 Z151 AA151 AB151 Y152 Z152 AA152 AB152 Y153 Z153 AA153 AB153 Y154 Z154 AA154 AB154 Y155 Z155 AA155 AB155 Y156 Z156 AA156 AB156 Y157 Z157 AA157 AB157 Y158 Z158 AA158 AB158 Y159 Z159 AA159 AB159 Y160 Z160 AA160 AB160 Y161 Z161 AA161 AB161 Y162 Z162 AA162 AB162 Y163 Z163 AA163 AB163 Y164 Z164 AA164 AB164 Y165 Z165 AA165 AB165 Y166 Z166 AA166 AB166 Y167 Z167 AA167 AB167 Y168 Z168 AA168 AB168 Z169 AA169 AB169 Z170:AB170 Z171:AB171 Y172 Z172:AB172 Y173 Z173 AA173 AB173 Y174 Z174 AA174 AB174 Y175:AA175 AB175 Y176:AA176 AB176 Y179:AB179 Y181:AB181 Y184:AB184 Y186:AB186 Y189:AB189 Y191:AB191 Y193:AB193 Y195:AB195 Y198:Z198 AA198:AB198 Y199 Z199:AB199 Y200 Z200 AA200:AB200 Z201:AB201 Y202 Z202:AA202 AB202 Y203 Y204 Y205 Z205 AA205:AB205 AA208:AB208 Z209:AB209 AA210:AB210 Y219 Y220 Y232 Z241 Y252 Y253 Y254 Y261 Y296 Y297 Z297 AA297 AB297 Y303 Y307 Y308 Y309 Y315 Z315 AA315 AB315 Y316 Z316 AA316 AB316 Y317:AB317 Y318:AB318 Y319:AA319 AB319 Y320:AB320 Y334 Z334 AA334 AB334 Y335 Z335 AA335 AB335 Y336 Z336 AA336 AB336 Y337 Z337 AA337 AB337 Y338 Z338 AA338 AB338 Y339 Z339 AA339 AB339 Y340 Z340 AA340 AB340 Z346:AB346 Y351 Y352 Y353 Y354 Y357 Y358 Y359 Z359:AA359 AB359 Y360 Z360:AA360 AB360 Y361 Z361:AB361 Y364:AB364 Y365 Z365 AA365 AB365 Y367 Y368 Y370 Y373 Y374 Y375 Y376 Z378 AA378 AB378 Y379 Z379 AA379 AB379 Y380 Z380 AA380 AB380 Y381 Z381 AA381 AB381 Y382 Y383 Y384 Z384 AA384 AB384 Y385 Z385 AA385 AB385 Y386 Y389 Y391 Y392 Y393 Y395 Y457 Z457 AA457 AB457 Y458 Z458 AA458 AB458 Y459 Z459 AA459 AB459 Y460 Z460 AA460 AB460 Y462:AB462 Y463:AB463 Y464 Y465 Y466 Y471 Y475 Y483 Y487 Y490 Y491 Y492 Y495 Y497 Y531 Y538 Y539 Y540 Y541 Y542 Y543 Y544 Y556 Y557 Y558 Y559 Z559 Z560:AA560 AB560 Z561:AA561 AB561 Y562 Z562:AA562 AB562 Y563 Z563 AA563 AB563 Z565 AA565 AB565 Z566 AA566 AB566 Y567 Z567 AA567 AB567 Y569 Z569 AA569:AB569 Z573:AB573 Y574 Z574 AA574:AB574 Y576:AB576 Y41:Y43 Y44:Y47 Y53:Y54 Y61:Y62 Y123:Y125 Y130:Y131 Y137:Y138 Y141:Y142 Y143:Y144 Y169:Y171 Y206:Y212 Y213:Y218 Y221:Y222 Y223:Y229 Y230:Y231 Y233:Y251 Y255:Y260 Y262:Y279 Y281:Y283 Y285:Y288 Y289:Y295 Y298:Y299 Y313:Y314 Y321:Y325 Y326:Y333 Y343:Y346 Y347:Y349 Y355:Y356 Y371:Y372 Y377:Y378 Y472:Y474 Y478:Y480 Y499:Y504 Y510:Y520 Y548:Y550 Y560:Y561 Y564:Y566 Z93:Z94 Z123:Z125 Z130:Z131 Z137:Z138 Z141:Z142 Z143:Z144 Z213:Z225 Z227:Z239 Z243:Z261 Z263:Z296 Z298:Z299 Z313:Z314 Z321:Z325 Z326:Z333 Z366:Z377 Z382:Z383 Z386:Z387 Z388:Z415 Z416:Z431 Z432:Z454 Z455:Z456 Z471:Z558 AA40:AA41 AA44:AA45 AA93:AA94 AA123:AA125 AA130:AA131 AA137:AA138 AA141:AA142 AA143:AA145 AA213:AA296 AA298:AA299 AA313:AA314 AA321:AA325 AA326:AA333 AA366:AA377 AA382:AA383 AA386:AA387 AA388:AA415 AA416:AA431 AA432:AA454 AA455:AA456 AA471:AA559 AB93:AB94 AB123:AB125 AB130:AB131 AB137:AB138 AB141:AB142 AB143:AB145 AB213:AB296 AB298:AB299 AB313:AB314 AB321:AB325 AB326:AB333 AB343:AB345 AB347:AB358 AB366:AB377 AB382:AB383 AB386:AB387 AB388:AB415 AB416:AB431 AB432:AB454 AB455:AB456 AB471:AB559 Y63:AB65 Y570:AB572 Z61:AB62 Z211:AB212 Z206:AB207 Z347:AA358 Z343:AA345">
      <formula1>"是,否"</formula1>
    </dataValidation>
    <dataValidation allowBlank="1" showInputMessage="1" showErrorMessage="1" sqref="C19 C20 C21 C41 C42 C68 C113 C114 C358 C359"/>
  </dataValidations>
  <pageMargins left="0.357638888888889" right="0.357638888888889" top="0.409027777777778" bottom="0.409027777777778" header="0.5" footer="0.302777777777778"/>
  <pageSetup paperSize="9" scale="4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我的老婆是大佬</cp:lastModifiedBy>
  <dcterms:created xsi:type="dcterms:W3CDTF">2019-07-20T09:28:00Z</dcterms:created>
  <cp:lastPrinted>2019-07-25T11:49:00Z</cp:lastPrinted>
  <dcterms:modified xsi:type="dcterms:W3CDTF">2023-01-06T07:53:11Z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y fmtid="{D5CDD505-2E9C-101B-9397-08002B2CF9AE}" pid="3" name="ICV">
    <vt:lpwstr>ADCD8531FFEA4B69B55F2A39828F48A4</vt:lpwstr>
  </property>
</Properties>
</file>