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<sst xmlns="http://schemas.openxmlformats.org/spreadsheetml/2006/main" count="52" uniqueCount="41">
  <si>
    <t>紫阳县第二批脱贫攻坚经营主体带贫贷款贴息情况一览表</t>
  </si>
  <si>
    <t>序号</t>
  </si>
  <si>
    <t>经营主体名称</t>
  </si>
  <si>
    <t>银行贷款（万元）</t>
  </si>
  <si>
    <t>银行结息（万元）</t>
  </si>
  <si>
    <t>本次贴息金额（万元）</t>
  </si>
  <si>
    <t>带贫  户数</t>
  </si>
  <si>
    <t>带贫措施和成效</t>
  </si>
  <si>
    <t>2018年</t>
  </si>
  <si>
    <t>2019年</t>
  </si>
  <si>
    <t>2020年</t>
  </si>
  <si>
    <t>小计</t>
  </si>
  <si>
    <t>合计</t>
  </si>
  <si>
    <t>紫阳县山野食品有限责任公司</t>
  </si>
  <si>
    <t>通过基地务工等措施，户均带动收入达5000以上。</t>
  </si>
  <si>
    <t>向阳镇坤江种养殖农民专业合作社</t>
  </si>
  <si>
    <t>通过土地流转，合作社务工等措施，户均带动收入达5000以上。</t>
  </si>
  <si>
    <t>紫阳县紫红茶叶专业合作社</t>
  </si>
  <si>
    <t>通过鲜叶收购、劳动务工等措施，户均带动收入达5000以上。</t>
  </si>
  <si>
    <t>向阳镇芭蕉村致富带头人郭宝声</t>
  </si>
  <si>
    <t>通过土地流转，劳动务工等措施，户均带动收入达5000以上。</t>
  </si>
  <si>
    <t>向阳镇钟林村致富带头人吴东</t>
  </si>
  <si>
    <t>通过土地流转，购买种苗，劳动务工等措施，户均带动收入达5000以上。</t>
  </si>
  <si>
    <t>紫阳县思兰商贸有限公司</t>
  </si>
  <si>
    <t>通过电商平台进行农副产品收购，提供种苗，产业农资扶持等措施，户收入达到5000元以上。</t>
  </si>
  <si>
    <t>陕西省紫阳县天赐茶业有限公司</t>
  </si>
  <si>
    <t>通过茶叶收购、厂内务工等措施，收入达到5000元以上</t>
  </si>
  <si>
    <t>紫阳县康硒天铭茶业有限公司</t>
  </si>
  <si>
    <t xml:space="preserve"> 通过茶叶收购、厂内采茶，劳动务工等措施，收入达到5000元以上。</t>
  </si>
  <si>
    <t>紫阳县康林富硒茶叶有限公司</t>
  </si>
  <si>
    <t>紫阳县泽盛生态农业有限公司</t>
  </si>
  <si>
    <t>通过茶叶收购、劳动务工等措施，收入达到5000元以上</t>
  </si>
  <si>
    <t>紫阳县秦硒生态农业开发有限公司</t>
  </si>
  <si>
    <t>紫阳县斌杰恒农业综合开发有限公司</t>
  </si>
  <si>
    <t>紫阳县鑫山种植养殖专业合作社</t>
  </si>
  <si>
    <t>通过产品收购、厂内务工等措施，收入达到5000元以上</t>
  </si>
  <si>
    <t>紫阳县金韵实业有限公司</t>
  </si>
  <si>
    <t>通过食用菌种植基地劳动务工收入达到5000元以上。</t>
  </si>
  <si>
    <t>紫阳县新华茶叶专业合作社</t>
  </si>
  <si>
    <t>通过收购鲜叶、厂内务工等措施，收入达到5000元以上</t>
  </si>
  <si>
    <t>紫阳县白河口茶叶专业合作社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</si>
</sst>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00_ 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pane ySplit="6" topLeftCell="A7" activePane="bottomLeft" state="frozen"/>
      <selection/>
      <selection pane="bottomLeft" activeCell="K13" sqref="K13"/>
    </sheetView>
  </sheetViews>
  <sheetFormatPr defaultColWidth="9" defaultRowHeight="14.4"/>
  <cols>
    <col min="1" max="1" width="4.62962962962963" style="2" customWidth="1"/>
    <col min="2" max="2" width="13.8796296296296" style="2" customWidth="1"/>
    <col min="3" max="5" width="6" style="2" customWidth="1"/>
    <col min="6" max="6" width="9.37962962962963" style="2" customWidth="1"/>
    <col min="7" max="7" width="7.77777777777778" style="2" customWidth="1"/>
    <col min="8" max="8" width="7.62962962962963" style="2" customWidth="1"/>
    <col min="9" max="9" width="7.88888888888889" style="2" customWidth="1"/>
    <col min="10" max="10" width="10.75" style="1" customWidth="1"/>
    <col min="11" max="11" width="9" style="2" customWidth="1"/>
    <col min="12" max="12" width="9.5" style="2" customWidth="1"/>
    <col min="13" max="13" width="8" style="2" customWidth="1"/>
    <col min="14" max="14" width="5.37962962962963" style="2" customWidth="1"/>
    <col min="15" max="15" width="20.25" style="2" customWidth="1"/>
    <col min="16" max="16384" width="9" style="2"/>
  </cols>
  <sheetData>
    <row r="1" ht="22.2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22"/>
      <c r="K1" s="3"/>
      <c r="L1" s="3"/>
      <c r="M1" s="3"/>
      <c r="N1" s="3"/>
      <c r="O1" s="3"/>
    </row>
    <row r="2" ht="22.2" spans="2:15">
      <c r="B2" s="4"/>
      <c r="C2" s="4"/>
      <c r="D2" s="4"/>
      <c r="E2" s="4"/>
      <c r="F2" s="4"/>
      <c r="G2" s="4"/>
      <c r="H2" s="4"/>
      <c r="I2" s="4"/>
      <c r="J2" s="23"/>
      <c r="K2" s="4"/>
      <c r="L2" s="4"/>
      <c r="M2" s="4"/>
      <c r="N2" s="24"/>
      <c r="O2" s="24"/>
    </row>
    <row r="3" spans="1:15">
      <c r="A3" s="5" t="s">
        <v>1</v>
      </c>
      <c r="B3" s="6" t="s">
        <v>2</v>
      </c>
      <c r="C3" s="6" t="s">
        <v>3</v>
      </c>
      <c r="D3" s="6"/>
      <c r="E3" s="6"/>
      <c r="F3" s="6" t="s">
        <v>4</v>
      </c>
      <c r="G3" s="6"/>
      <c r="H3" s="6"/>
      <c r="I3" s="6"/>
      <c r="J3" s="25" t="s">
        <v>5</v>
      </c>
      <c r="K3" s="26"/>
      <c r="L3" s="26"/>
      <c r="M3" s="27"/>
      <c r="N3" s="6" t="s">
        <v>6</v>
      </c>
      <c r="O3" s="6" t="s">
        <v>7</v>
      </c>
    </row>
    <row r="4" ht="18" customHeight="1" spans="1:15">
      <c r="A4" s="5"/>
      <c r="B4" s="6"/>
      <c r="C4" s="6"/>
      <c r="D4" s="6"/>
      <c r="E4" s="6"/>
      <c r="F4" s="6"/>
      <c r="G4" s="6"/>
      <c r="H4" s="6"/>
      <c r="I4" s="6"/>
      <c r="J4" s="28"/>
      <c r="K4" s="29"/>
      <c r="L4" s="29"/>
      <c r="M4" s="30"/>
      <c r="N4" s="6"/>
      <c r="O4" s="6"/>
    </row>
    <row r="5" ht="36" customHeight="1" spans="1:15">
      <c r="A5" s="5"/>
      <c r="B5" s="6"/>
      <c r="C5" s="7" t="s">
        <v>8</v>
      </c>
      <c r="D5" s="7" t="s">
        <v>9</v>
      </c>
      <c r="E5" s="7" t="s">
        <v>10</v>
      </c>
      <c r="F5" s="7" t="s">
        <v>11</v>
      </c>
      <c r="G5" s="7" t="s">
        <v>8</v>
      </c>
      <c r="H5" s="7" t="s">
        <v>9</v>
      </c>
      <c r="I5" s="7" t="s">
        <v>10</v>
      </c>
      <c r="J5" s="31" t="s">
        <v>11</v>
      </c>
      <c r="K5" s="7" t="s">
        <v>8</v>
      </c>
      <c r="L5" s="7" t="s">
        <v>9</v>
      </c>
      <c r="M5" s="7" t="s">
        <v>10</v>
      </c>
      <c r="N5" s="6"/>
      <c r="O5" s="6"/>
    </row>
    <row r="6" ht="39" customHeight="1" spans="1:15">
      <c r="A6" s="5" t="s">
        <v>12</v>
      </c>
      <c r="B6" s="5"/>
      <c r="C6" s="7">
        <f>C7+C8+C9+C10+C11+C12+C13+C14+C15+C16+C17+C18+C19+C20+C21+C22+C23+C24+C25</f>
        <v>5433</v>
      </c>
      <c r="D6" s="7">
        <f>D7+D8+D9+D10+D11+D12+D13+D14+D15+D16+D17+D18+D19+D20+D21+D22+D23+D24+D25</f>
        <v>6243</v>
      </c>
      <c r="E6" s="7">
        <f>E7+E8+E9+E10+E11+E12+E13+E14+E15+E16+E17+E18+E19+E20+E21+E22+E23+E24+E25</f>
        <v>910</v>
      </c>
      <c r="F6" s="8">
        <f t="shared" ref="F6:K6" si="0">F7+F8+F9+F10+F11+F12+F14+F15+F16+F17+F18+F19+F20+F21+F22+F23+F24+F25</f>
        <v>595.549946</v>
      </c>
      <c r="G6" s="8">
        <f t="shared" si="0"/>
        <v>300.589082</v>
      </c>
      <c r="H6" s="8">
        <f t="shared" si="0"/>
        <v>272.198794</v>
      </c>
      <c r="I6" s="8">
        <f t="shared" si="0"/>
        <v>22.76207</v>
      </c>
      <c r="J6" s="20">
        <f t="shared" si="0"/>
        <v>339.6407307407</v>
      </c>
      <c r="K6" s="15">
        <f t="shared" si="0"/>
        <v>153.4747392393</v>
      </c>
      <c r="L6" s="15">
        <f>L7+L8+L9+L10+L11+L12+L13+L14+L15+L16+L17+L18+L19+L20+L21+L22+L23+L24+L25</f>
        <v>170.1303920922</v>
      </c>
      <c r="M6" s="15">
        <f>M7+M8+M9+M10+M11+M12+M14+M15+M16+M17+M18+M19+M20+M21+M22+M23+M24+M25</f>
        <v>16.0355994092</v>
      </c>
      <c r="N6" s="21">
        <f>N7+N8+N9+N10+N11+N12+N14+N15+N16+N17+N18+N19+N20+N21+N22+N23+N24+N25</f>
        <v>346</v>
      </c>
      <c r="O6" s="10"/>
    </row>
    <row r="7" ht="47" customHeight="1" spans="1:15">
      <c r="A7" s="5">
        <v>1</v>
      </c>
      <c r="B7" s="9" t="s">
        <v>13</v>
      </c>
      <c r="C7" s="10">
        <v>20</v>
      </c>
      <c r="D7" s="10">
        <v>20</v>
      </c>
      <c r="E7" s="7">
        <v>20</v>
      </c>
      <c r="F7" s="8">
        <f t="shared" ref="F7:F25" si="1">G7+H7+I7</f>
        <v>3.637226</v>
      </c>
      <c r="G7" s="11">
        <v>0.264333</v>
      </c>
      <c r="H7" s="11">
        <v>1.882053</v>
      </c>
      <c r="I7" s="11">
        <v>1.49084</v>
      </c>
      <c r="J7" s="32">
        <f>K7+L7+M7</f>
        <v>1.81534</v>
      </c>
      <c r="K7" s="11">
        <v>0.131929</v>
      </c>
      <c r="L7" s="11">
        <v>0.939333</v>
      </c>
      <c r="M7" s="11">
        <v>0.744078</v>
      </c>
      <c r="N7" s="9">
        <v>3</v>
      </c>
      <c r="O7" s="9" t="s">
        <v>14</v>
      </c>
    </row>
    <row r="8" ht="47" customHeight="1" spans="1:15">
      <c r="A8" s="5">
        <v>2</v>
      </c>
      <c r="B8" s="9" t="s">
        <v>15</v>
      </c>
      <c r="C8" s="7">
        <v>20</v>
      </c>
      <c r="D8" s="7">
        <v>20</v>
      </c>
      <c r="E8" s="7">
        <v>20</v>
      </c>
      <c r="F8" s="8">
        <f t="shared" si="1"/>
        <v>5.067133</v>
      </c>
      <c r="G8" s="11">
        <v>2.195367</v>
      </c>
      <c r="H8" s="11">
        <v>2.017799</v>
      </c>
      <c r="I8" s="11">
        <v>0.853967</v>
      </c>
      <c r="J8" s="32">
        <f>K8+L8+M8</f>
        <v>2.253354</v>
      </c>
      <c r="K8" s="11">
        <v>0.97628</v>
      </c>
      <c r="L8" s="11">
        <v>0.897315</v>
      </c>
      <c r="M8" s="11">
        <v>0.379759</v>
      </c>
      <c r="N8" s="9">
        <v>3</v>
      </c>
      <c r="O8" s="9" t="s">
        <v>16</v>
      </c>
    </row>
    <row r="9" ht="47" customHeight="1" spans="1:15">
      <c r="A9" s="5">
        <v>3</v>
      </c>
      <c r="B9" s="9" t="s">
        <v>17</v>
      </c>
      <c r="C9" s="7">
        <v>20</v>
      </c>
      <c r="D9" s="7">
        <v>30</v>
      </c>
      <c r="E9" s="7">
        <v>0</v>
      </c>
      <c r="F9" s="8">
        <f t="shared" si="1"/>
        <v>2.517589</v>
      </c>
      <c r="G9" s="11">
        <v>0.824535</v>
      </c>
      <c r="H9" s="11">
        <v>1.693054</v>
      </c>
      <c r="I9" s="21">
        <v>0</v>
      </c>
      <c r="J9" s="32">
        <f>K9+L9+M9</f>
        <v>2.120062</v>
      </c>
      <c r="K9" s="11">
        <v>0.694341</v>
      </c>
      <c r="L9" s="11">
        <v>1.425721</v>
      </c>
      <c r="M9" s="21">
        <v>0</v>
      </c>
      <c r="N9" s="9">
        <v>5</v>
      </c>
      <c r="O9" s="9" t="s">
        <v>18</v>
      </c>
    </row>
    <row r="10" ht="47" customHeight="1" spans="1:15">
      <c r="A10" s="5">
        <v>4</v>
      </c>
      <c r="B10" s="9" t="s">
        <v>19</v>
      </c>
      <c r="C10" s="7">
        <v>10</v>
      </c>
      <c r="D10" s="7">
        <v>20</v>
      </c>
      <c r="E10" s="7">
        <v>0</v>
      </c>
      <c r="F10" s="8">
        <f t="shared" si="1"/>
        <v>6.5378</v>
      </c>
      <c r="G10" s="11">
        <v>3.2446</v>
      </c>
      <c r="H10" s="11">
        <v>3.2932</v>
      </c>
      <c r="I10" s="21">
        <v>0</v>
      </c>
      <c r="J10" s="32">
        <f>K10+L10+M10</f>
        <v>2.803408</v>
      </c>
      <c r="K10" s="11">
        <v>1.391284</v>
      </c>
      <c r="L10" s="32">
        <v>1.412124</v>
      </c>
      <c r="M10" s="21">
        <v>0</v>
      </c>
      <c r="N10" s="9">
        <v>4</v>
      </c>
      <c r="O10" s="9" t="s">
        <v>20</v>
      </c>
    </row>
    <row r="11" ht="48" customHeight="1" spans="1:15">
      <c r="A11" s="5">
        <v>5</v>
      </c>
      <c r="B11" s="9" t="s">
        <v>21</v>
      </c>
      <c r="C11" s="7">
        <v>30</v>
      </c>
      <c r="D11" s="7">
        <v>30</v>
      </c>
      <c r="E11" s="7">
        <v>0</v>
      </c>
      <c r="F11" s="8">
        <f t="shared" si="1"/>
        <v>2.366</v>
      </c>
      <c r="G11" s="11">
        <v>0.286</v>
      </c>
      <c r="H11" s="11">
        <v>2.08</v>
      </c>
      <c r="I11" s="21">
        <v>0</v>
      </c>
      <c r="J11" s="32">
        <f>K11+L11+M11</f>
        <v>1.440657</v>
      </c>
      <c r="K11" s="11">
        <v>0.174145</v>
      </c>
      <c r="L11" s="11">
        <v>1.266512</v>
      </c>
      <c r="M11" s="21">
        <v>0</v>
      </c>
      <c r="N11" s="9">
        <v>4</v>
      </c>
      <c r="O11" s="9" t="s">
        <v>22</v>
      </c>
    </row>
    <row r="12" ht="34" customHeight="1" spans="1:15">
      <c r="A12" s="5">
        <v>6</v>
      </c>
      <c r="B12" s="9" t="s">
        <v>23</v>
      </c>
      <c r="C12" s="12">
        <v>3340</v>
      </c>
      <c r="D12" s="12">
        <v>2300</v>
      </c>
      <c r="E12" s="12">
        <v>0</v>
      </c>
      <c r="F12" s="13">
        <f t="shared" si="1"/>
        <v>386.425</v>
      </c>
      <c r="G12" s="13">
        <v>208.09</v>
      </c>
      <c r="H12" s="14">
        <v>178.335</v>
      </c>
      <c r="I12" s="33">
        <v>0</v>
      </c>
      <c r="J12" s="20">
        <f>K12+L12+M12+L13</f>
        <v>212.1089625</v>
      </c>
      <c r="K12" s="15">
        <f>G12*0.5277</f>
        <v>109.809093</v>
      </c>
      <c r="L12" s="15">
        <f>H12*0.5277</f>
        <v>94.1073795</v>
      </c>
      <c r="M12" s="33">
        <v>0</v>
      </c>
      <c r="N12" s="34">
        <v>121</v>
      </c>
      <c r="O12" s="9" t="s">
        <v>24</v>
      </c>
    </row>
    <row r="13" ht="39" customHeight="1" spans="1:15">
      <c r="A13" s="5"/>
      <c r="B13" s="9"/>
      <c r="C13" s="12">
        <v>0</v>
      </c>
      <c r="D13" s="12">
        <v>2300</v>
      </c>
      <c r="E13" s="12">
        <v>0</v>
      </c>
      <c r="F13" s="13">
        <f t="shared" si="1"/>
        <v>11.9025</v>
      </c>
      <c r="G13" s="15">
        <v>11.9025</v>
      </c>
      <c r="H13" s="15">
        <v>0</v>
      </c>
      <c r="I13" s="33">
        <v>0</v>
      </c>
      <c r="J13" s="20"/>
      <c r="K13" s="15">
        <v>0</v>
      </c>
      <c r="L13" s="15">
        <v>8.19249</v>
      </c>
      <c r="M13" s="33">
        <v>0</v>
      </c>
      <c r="N13" s="34"/>
      <c r="O13" s="9"/>
    </row>
    <row r="14" ht="30" customHeight="1" spans="1:15">
      <c r="A14" s="5">
        <v>7</v>
      </c>
      <c r="B14" s="9" t="s">
        <v>25</v>
      </c>
      <c r="C14" s="12">
        <v>270</v>
      </c>
      <c r="D14" s="12">
        <v>270</v>
      </c>
      <c r="E14" s="12">
        <v>0</v>
      </c>
      <c r="F14" s="13">
        <f t="shared" si="1"/>
        <v>44.893081</v>
      </c>
      <c r="G14" s="15">
        <v>24.1137</v>
      </c>
      <c r="H14" s="15">
        <v>20.779381</v>
      </c>
      <c r="I14" s="33">
        <v>0</v>
      </c>
      <c r="J14" s="20">
        <f>K14+L14+K15+L15</f>
        <v>53.8022648437</v>
      </c>
      <c r="K14" s="15">
        <f>G14*0.5277</f>
        <v>12.72479949</v>
      </c>
      <c r="L14" s="15">
        <f>H14*0.5277</f>
        <v>10.9652793537</v>
      </c>
      <c r="M14" s="33">
        <v>0</v>
      </c>
      <c r="N14" s="34">
        <v>63</v>
      </c>
      <c r="O14" s="9" t="s">
        <v>26</v>
      </c>
    </row>
    <row r="15" ht="30" customHeight="1" spans="1:15">
      <c r="A15" s="5"/>
      <c r="B15" s="9"/>
      <c r="C15" s="12">
        <v>1300</v>
      </c>
      <c r="D15" s="12">
        <v>300</v>
      </c>
      <c r="E15" s="12">
        <v>0</v>
      </c>
      <c r="F15" s="13">
        <f t="shared" si="1"/>
        <v>49.079803</v>
      </c>
      <c r="G15" s="15">
        <v>28.036678</v>
      </c>
      <c r="H15" s="15">
        <v>21.043125</v>
      </c>
      <c r="I15" s="33">
        <v>0</v>
      </c>
      <c r="J15" s="20"/>
      <c r="K15" s="15">
        <v>14.794914</v>
      </c>
      <c r="L15" s="15">
        <v>15.317272</v>
      </c>
      <c r="M15" s="33">
        <v>0</v>
      </c>
      <c r="N15" s="34"/>
      <c r="O15" s="9"/>
    </row>
    <row r="16" s="1" customFormat="1" ht="47" customHeight="1" spans="1:15">
      <c r="A16" s="16">
        <v>8</v>
      </c>
      <c r="B16" s="17" t="s">
        <v>27</v>
      </c>
      <c r="C16" s="18">
        <v>300</v>
      </c>
      <c r="D16" s="18">
        <v>300</v>
      </c>
      <c r="E16" s="18">
        <v>200</v>
      </c>
      <c r="F16" s="19">
        <f t="shared" si="1"/>
        <v>39.2598</v>
      </c>
      <c r="G16" s="20">
        <v>18.6553</v>
      </c>
      <c r="H16" s="20">
        <v>17.9945</v>
      </c>
      <c r="I16" s="20">
        <v>2.61</v>
      </c>
      <c r="J16" s="20">
        <f>K16+L16+M16</f>
        <v>29.227511</v>
      </c>
      <c r="K16" s="20">
        <v>6.064752</v>
      </c>
      <c r="L16" s="20">
        <v>20.552759</v>
      </c>
      <c r="M16" s="20">
        <v>2.61</v>
      </c>
      <c r="N16" s="35">
        <v>45</v>
      </c>
      <c r="O16" s="17" t="s">
        <v>28</v>
      </c>
    </row>
    <row r="17" ht="47" customHeight="1" spans="1:15">
      <c r="A17" s="5">
        <v>9</v>
      </c>
      <c r="B17" s="9" t="s">
        <v>29</v>
      </c>
      <c r="C17" s="7">
        <v>15</v>
      </c>
      <c r="D17" s="7">
        <v>15</v>
      </c>
      <c r="E17" s="7">
        <v>27</v>
      </c>
      <c r="F17" s="8">
        <f t="shared" si="1"/>
        <v>3.921705</v>
      </c>
      <c r="G17" s="11">
        <v>1.7209</v>
      </c>
      <c r="H17" s="11">
        <v>1.439295</v>
      </c>
      <c r="I17" s="11">
        <v>0.76151</v>
      </c>
      <c r="J17" s="32">
        <f>K17+L17+M17</f>
        <v>1.8361783245</v>
      </c>
      <c r="K17" s="11">
        <f>G17*0.4991</f>
        <v>0.85890119</v>
      </c>
      <c r="L17" s="11">
        <f>H17*0.4991</f>
        <v>0.7183521345</v>
      </c>
      <c r="M17" s="11">
        <v>0.258925</v>
      </c>
      <c r="N17" s="9">
        <v>5</v>
      </c>
      <c r="O17" s="9" t="s">
        <v>26</v>
      </c>
    </row>
    <row r="18" ht="47" customHeight="1" spans="1:15">
      <c r="A18" s="5">
        <v>10</v>
      </c>
      <c r="B18" s="9" t="s">
        <v>30</v>
      </c>
      <c r="C18" s="7">
        <v>20</v>
      </c>
      <c r="D18" s="7">
        <v>20</v>
      </c>
      <c r="E18" s="7">
        <v>20</v>
      </c>
      <c r="F18" s="8">
        <f t="shared" si="1"/>
        <v>5.7589</v>
      </c>
      <c r="G18" s="11">
        <v>2.7293</v>
      </c>
      <c r="H18" s="11">
        <v>1.9402</v>
      </c>
      <c r="I18" s="11">
        <v>1.0894</v>
      </c>
      <c r="J18" s="32">
        <f>K18+L18+M18</f>
        <v>2.560983</v>
      </c>
      <c r="K18" s="11">
        <v>1.21372</v>
      </c>
      <c r="L18" s="11">
        <v>0.862807</v>
      </c>
      <c r="M18" s="11">
        <v>0.484456</v>
      </c>
      <c r="N18" s="9">
        <v>3</v>
      </c>
      <c r="O18" s="9" t="s">
        <v>31</v>
      </c>
    </row>
    <row r="19" ht="37" customHeight="1" spans="1:15">
      <c r="A19" s="5">
        <v>11</v>
      </c>
      <c r="B19" s="9" t="s">
        <v>32</v>
      </c>
      <c r="C19" s="7">
        <v>0</v>
      </c>
      <c r="D19" s="7">
        <v>300</v>
      </c>
      <c r="E19" s="7">
        <v>300</v>
      </c>
      <c r="F19" s="8">
        <f t="shared" si="1"/>
        <v>10.2225</v>
      </c>
      <c r="G19" s="21">
        <v>0</v>
      </c>
      <c r="H19" s="11">
        <v>4.7125</v>
      </c>
      <c r="I19" s="11">
        <v>5.51</v>
      </c>
      <c r="J19" s="32">
        <f>L19+L20+M19+M20</f>
        <v>16.625686</v>
      </c>
      <c r="K19" s="21">
        <v>0</v>
      </c>
      <c r="L19" s="11">
        <v>4.7125</v>
      </c>
      <c r="M19" s="11">
        <v>5.51</v>
      </c>
      <c r="N19" s="9">
        <v>45</v>
      </c>
      <c r="O19" s="9" t="s">
        <v>31</v>
      </c>
    </row>
    <row r="20" ht="37" customHeight="1" spans="1:15">
      <c r="A20" s="5"/>
      <c r="B20" s="9"/>
      <c r="C20" s="7">
        <v>0</v>
      </c>
      <c r="D20" s="7">
        <v>200</v>
      </c>
      <c r="E20" s="7">
        <v>200</v>
      </c>
      <c r="F20" s="8">
        <f t="shared" si="1"/>
        <v>9.715</v>
      </c>
      <c r="G20" s="21">
        <v>0</v>
      </c>
      <c r="H20" s="11">
        <v>4.205</v>
      </c>
      <c r="I20" s="11">
        <v>5.51</v>
      </c>
      <c r="J20" s="32"/>
      <c r="K20" s="21">
        <v>0</v>
      </c>
      <c r="L20" s="11">
        <v>3.06082</v>
      </c>
      <c r="M20" s="11">
        <v>3.342366</v>
      </c>
      <c r="N20" s="9"/>
      <c r="O20" s="9"/>
    </row>
    <row r="21" ht="47" customHeight="1" spans="1:15">
      <c r="A21" s="5">
        <v>12</v>
      </c>
      <c r="B21" s="9" t="s">
        <v>33</v>
      </c>
      <c r="C21" s="7">
        <v>28</v>
      </c>
      <c r="D21" s="7">
        <v>28</v>
      </c>
      <c r="E21" s="7">
        <v>28</v>
      </c>
      <c r="F21" s="8">
        <f t="shared" si="1"/>
        <v>7.115009</v>
      </c>
      <c r="G21" s="11">
        <v>2.807653</v>
      </c>
      <c r="H21" s="11">
        <v>3.01532</v>
      </c>
      <c r="I21" s="11">
        <v>1.292036</v>
      </c>
      <c r="J21" s="32">
        <f>K21+L21+M21</f>
        <v>3.1640445023</v>
      </c>
      <c r="K21" s="11">
        <f>G21*0.4447</f>
        <v>1.2485632891</v>
      </c>
      <c r="L21" s="11">
        <f>H21*0.4447</f>
        <v>1.340912804</v>
      </c>
      <c r="M21" s="11">
        <f>I21*0.4447</f>
        <v>0.5745684092</v>
      </c>
      <c r="N21" s="9">
        <v>4</v>
      </c>
      <c r="O21" s="9" t="s">
        <v>18</v>
      </c>
    </row>
    <row r="22" ht="47" customHeight="1" spans="1:15">
      <c r="A22" s="5">
        <v>13</v>
      </c>
      <c r="B22" s="9" t="s">
        <v>34</v>
      </c>
      <c r="C22" s="7">
        <v>15</v>
      </c>
      <c r="D22" s="7">
        <v>15</v>
      </c>
      <c r="E22" s="7">
        <v>10</v>
      </c>
      <c r="F22" s="8">
        <f t="shared" si="1"/>
        <v>4.325685</v>
      </c>
      <c r="G22" s="11">
        <v>2.97705</v>
      </c>
      <c r="H22" s="11">
        <v>0.332267</v>
      </c>
      <c r="I22" s="11">
        <v>1.016368</v>
      </c>
      <c r="J22" s="32">
        <f>K22+L22+M22</f>
        <v>1.954474</v>
      </c>
      <c r="K22" s="11">
        <v>1.32394</v>
      </c>
      <c r="L22" s="11">
        <v>0.147759</v>
      </c>
      <c r="M22" s="11">
        <v>0.482775</v>
      </c>
      <c r="N22" s="9">
        <v>3</v>
      </c>
      <c r="O22" s="9" t="s">
        <v>35</v>
      </c>
    </row>
    <row r="23" ht="47" customHeight="1" spans="1:15">
      <c r="A23" s="5">
        <v>14</v>
      </c>
      <c r="B23" s="9" t="s">
        <v>36</v>
      </c>
      <c r="C23" s="7">
        <v>25</v>
      </c>
      <c r="D23" s="7">
        <v>25</v>
      </c>
      <c r="E23" s="7">
        <v>25</v>
      </c>
      <c r="F23" s="8">
        <f t="shared" si="1"/>
        <v>6.02</v>
      </c>
      <c r="G23" s="11">
        <v>2.5</v>
      </c>
      <c r="H23" s="11">
        <v>2.72</v>
      </c>
      <c r="I23" s="11">
        <v>0.8</v>
      </c>
      <c r="J23" s="32">
        <f>K23+L23+M23</f>
        <v>2.704988</v>
      </c>
      <c r="K23" s="11">
        <v>1.114789</v>
      </c>
      <c r="L23" s="11">
        <v>1.210436</v>
      </c>
      <c r="M23" s="11">
        <v>0.379763</v>
      </c>
      <c r="N23" s="9">
        <v>4</v>
      </c>
      <c r="O23" s="9" t="s">
        <v>37</v>
      </c>
    </row>
    <row r="24" ht="47" customHeight="1" spans="1:15">
      <c r="A24" s="5">
        <v>15</v>
      </c>
      <c r="B24" s="9" t="s">
        <v>38</v>
      </c>
      <c r="C24" s="7">
        <v>20</v>
      </c>
      <c r="D24" s="7">
        <v>20</v>
      </c>
      <c r="E24" s="7">
        <v>30</v>
      </c>
      <c r="F24" s="8">
        <f t="shared" si="1"/>
        <v>7.296716</v>
      </c>
      <c r="G24" s="11">
        <v>2.143666</v>
      </c>
      <c r="H24" s="11">
        <v>3.6891</v>
      </c>
      <c r="I24" s="11">
        <v>1.46395</v>
      </c>
      <c r="J24" s="32">
        <f>K24+L24+M24</f>
        <v>4.3758982702</v>
      </c>
      <c r="K24" s="11">
        <f>G24*0.4447</f>
        <v>0.9532882702</v>
      </c>
      <c r="L24" s="11">
        <v>2.37528</v>
      </c>
      <c r="M24" s="11">
        <v>1.04733</v>
      </c>
      <c r="N24" s="9">
        <v>22</v>
      </c>
      <c r="O24" s="9" t="s">
        <v>39</v>
      </c>
    </row>
    <row r="25" ht="47" customHeight="1" spans="1:15">
      <c r="A25" s="5">
        <v>16</v>
      </c>
      <c r="B25" s="9" t="s">
        <v>40</v>
      </c>
      <c r="C25" s="7">
        <v>0</v>
      </c>
      <c r="D25" s="7">
        <v>30</v>
      </c>
      <c r="E25" s="7">
        <v>30</v>
      </c>
      <c r="F25" s="8">
        <f t="shared" si="1"/>
        <v>1.390999</v>
      </c>
      <c r="G25" s="21">
        <v>0</v>
      </c>
      <c r="H25" s="11">
        <v>1.027</v>
      </c>
      <c r="I25" s="11">
        <v>0.363999</v>
      </c>
      <c r="J25" s="32">
        <f>K25+L25+M25</f>
        <v>0.8469193</v>
      </c>
      <c r="K25" s="21">
        <v>0</v>
      </c>
      <c r="L25" s="11">
        <f>H25*0.6089</f>
        <v>0.6253403</v>
      </c>
      <c r="M25" s="11">
        <v>0.221579</v>
      </c>
      <c r="N25" s="9">
        <v>12</v>
      </c>
      <c r="O25" s="9" t="s">
        <v>18</v>
      </c>
    </row>
    <row r="26" ht="36" customHeight="1"/>
  </sheetData>
  <mergeCells count="24">
    <mergeCell ref="A1:O1"/>
    <mergeCell ref="A6:B6"/>
    <mergeCell ref="A3:A5"/>
    <mergeCell ref="A12:A13"/>
    <mergeCell ref="A14:A15"/>
    <mergeCell ref="A19:A20"/>
    <mergeCell ref="B3:B5"/>
    <mergeCell ref="B12:B13"/>
    <mergeCell ref="B14:B15"/>
    <mergeCell ref="B19:B20"/>
    <mergeCell ref="J12:J13"/>
    <mergeCell ref="J14:J15"/>
    <mergeCell ref="J19:J20"/>
    <mergeCell ref="N3:N5"/>
    <mergeCell ref="N12:N13"/>
    <mergeCell ref="N14:N15"/>
    <mergeCell ref="N19:N20"/>
    <mergeCell ref="O3:O5"/>
    <mergeCell ref="O12:O13"/>
    <mergeCell ref="O14:O15"/>
    <mergeCell ref="O19:O20"/>
    <mergeCell ref="C3:E4"/>
    <mergeCell ref="F3:I4"/>
    <mergeCell ref="J3:M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巴山</cp:lastModifiedBy>
  <dcterms:created xsi:type="dcterms:W3CDTF">2020-07-15T08:03:00Z</dcterms:created>
  <dcterms:modified xsi:type="dcterms:W3CDTF">2020-10-10T03:37:09Z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